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tion buffer threshold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<sst xmlns="http://schemas.openxmlformats.org/spreadsheetml/2006/main" count="24" uniqueCount="24">
  <si>
    <t xml:space="preserve">stack size</t>
  </si>
  <si>
    <t xml:space="preserve">train capacity</t>
  </si>
  <si>
    <t xml:space="preserve">station capacity</t>
  </si>
  <si>
    <r>
      <rPr>
        <sz val="11"/>
        <color rgb="FF000000"/>
        <rFont val="Arial"/>
        <family val="0"/>
        <charset val="1"/>
      </rPr>
      <t xml:space="preserve">unloading: </t>
    </r>
    <r>
      <rPr>
        <b val="true"/>
        <sz val="11"/>
        <color rgb="FFFF0000"/>
        <rFont val="Cambria"/>
        <family val="0"/>
        <charset val="1"/>
      </rPr>
      <t xml:space="preserve">everything</t>
    </r>
    <r>
      <rPr>
        <b val="true"/>
        <sz val="11"/>
        <rFont val="Cambria"/>
        <family val="0"/>
        <charset val="1"/>
      </rPr>
      <t xml:space="preserve"> &lt;</t>
    </r>
  </si>
  <si>
    <r>
      <rPr>
        <sz val="11"/>
        <color rgb="FF000000"/>
        <rFont val="Arial"/>
        <family val="0"/>
        <charset val="1"/>
      </rPr>
      <t xml:space="preserve">loading: </t>
    </r>
    <r>
      <rPr>
        <b val="true"/>
        <sz val="11"/>
        <color rgb="FF34A853"/>
        <rFont val="Cambria"/>
        <family val="0"/>
        <charset val="1"/>
      </rPr>
      <t xml:space="preserve">anything</t>
    </r>
    <r>
      <rPr>
        <b val="true"/>
        <sz val="11"/>
        <rFont val="Cambria"/>
        <family val="0"/>
        <charset val="1"/>
      </rPr>
      <t xml:space="preserve"> &gt;</t>
    </r>
  </si>
  <si>
    <t xml:space="preserve">time to un-/load train (in seconds):</t>
  </si>
  <si>
    <t xml:space="preserve">time to un-/belt a trainload (in seconds):</t>
  </si>
  <si>
    <t xml:space="preserve">un-/ beltingspeed may vary 
due to inserter capacity</t>
  </si>
  <si>
    <t xml:space="preserve"># chests per wagon:</t>
  </si>
  <si>
    <t xml:space="preserve">set little less in DC</t>
  </si>
  <si>
    <t xml:space="preserve">set little more in DC</t>
  </si>
  <si>
    <t xml:space="preserve">inserter capacity (1-12):</t>
  </si>
  <si>
    <t xml:space="preserve"># of blue-belts (for whole train):</t>
  </si>
  <si>
    <t xml:space="preserve">liquids</t>
  </si>
  <si>
    <t xml:space="preserve"># of wagons:</t>
  </si>
  <si>
    <t xml:space="preserve">by ranzolger V1.1b</t>
  </si>
  <si>
    <r>
      <rPr>
        <b val="true"/>
        <sz val="11"/>
        <rFont val="Cambria"/>
        <family val="0"/>
        <charset val="1"/>
      </rPr>
      <t xml:space="preserve">edit yellow cells only!
</t>
    </r>
    <r>
      <rPr>
        <sz val="8"/>
        <color rgb="FF000000"/>
        <rFont val="Arial"/>
        <family val="0"/>
        <charset val="1"/>
      </rPr>
      <t xml:space="preserve">DC = Decider combinator, a train will take ~4 seconds from top stacker track to first train-stop
liquids assume 2 tanks per wagon @ train-stop; un-/belting assumes fully compressed blue belts</t>
    </r>
  </si>
  <si>
    <t xml:space="preserve">ignore this for now</t>
  </si>
  <si>
    <t xml:space="preserve">tiles from stacker to first station:</t>
  </si>
  <si>
    <t xml:space="preserve">tiles for a single station:</t>
  </si>
  <si>
    <t xml:space="preserve">loco speed m/s</t>
  </si>
  <si>
    <t xml:space="preserve">to full speed s</t>
  </si>
  <si>
    <t xml:space="preserve">acceleration m/s²</t>
  </si>
  <si>
    <t xml:space="preserve">full speed after 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</si>
</sst>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General"/>
    <numFmt numFmtId="166" formatCode="0"/>
    <numFmt numFmtId="167" formatCode="#,##0.00"/>
    <numFmt numFmtId="168" formatCode="0.00"/>
  </numFmts>
  <fonts count="12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0"/>
      <charset val="1"/>
    </font>
    <font>
      <sz val="11"/>
      <color rgb="FF000000"/>
      <name val="Calibri"/>
      <family val="0"/>
      <charset val="1"/>
    </font>
    <font>
      <b val="true"/>
      <sz val="11"/>
      <color rgb="FFFF0000"/>
      <name val="Cambria"/>
      <family val="0"/>
      <charset val="1"/>
    </font>
    <font>
      <b val="true"/>
      <sz val="11"/>
      <name val="Cambria"/>
      <family val="0"/>
      <charset val="1"/>
    </font>
    <font>
      <b val="true"/>
      <sz val="11"/>
      <color rgb="FF34A853"/>
      <name val="Cambria"/>
      <family val="0"/>
      <charset val="1"/>
    </font>
    <font>
      <b val="true"/>
      <sz val="11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13"/>
      <color rgb="FF000000"/>
      <name val="Arial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D0E0E3"/>
        <bgColor rgb="FFCFE2F3"/>
      </patternFill>
    </fill>
    <fill>
      <patternFill patternType="solid">
        <fgColor rgb="FFFFF2CC"/>
        <bgColor rgb="FFF3F3F3"/>
      </patternFill>
    </fill>
    <fill>
      <patternFill patternType="solid">
        <fgColor rgb="FFF4CCCC"/>
        <bgColor rgb="FFD0E0E3"/>
      </patternFill>
    </fill>
    <fill>
      <patternFill patternType="solid">
        <fgColor rgb="FFD9EAD3"/>
        <bgColor rgb="FFD0E0E3"/>
      </patternFill>
    </fill>
    <fill>
      <patternFill patternType="solid">
        <fgColor rgb="FFF3F3F3"/>
        <bgColor rgb="FFFFFFFF"/>
      </patternFill>
    </fill>
    <fill>
      <patternFill patternType="solid">
        <fgColor rgb="FFCFE2F3"/>
        <bgColor rgb="FFD0E0E3"/>
      </patternFill>
    </fill>
    <fill>
      <patternFill patternType="solid">
        <fgColor rgb="FFFFF200"/>
        <bgColor rgb="FFFFFF00"/>
      </patternFill>
    </fill>
    <fill>
      <patternFill patternType="solid">
        <fgColor rgb="FFFFFFFF"/>
        <bgColor rgb="FFF3F3F3"/>
      </patternFill>
    </fill>
  </fills>
  <borders count="1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3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3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5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" fillId="6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7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3" borderId="1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5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7" borderId="1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3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1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5" borderId="1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" fillId="6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7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8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8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2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3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4" fillId="4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5" borderId="1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color rgb="FFFF0000"/>
      </font>
      <fill>
        <patternFill>
          <bgColor rgb="00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F3F3F3"/>
      <rgbColor rgb="FF660066"/>
      <rgbColor rgb="FFFF8080"/>
      <rgbColor rgb="FF0066CC"/>
      <rgbColor rgb="FFCF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0E0E3"/>
      <rgbColor rgb="FFD9EAD3"/>
      <rgbColor rgb="FFFFFF99"/>
      <rgbColor rgb="FF99CCFF"/>
      <rgbColor rgb="FFFF99CC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4A85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3" activeCellId="0" sqref="L13"/>
    </sheetView>
  </sheetViews>
  <sheetFormatPr defaultColWidth="14.4453125" defaultRowHeight="15.75" zeroHeight="false" outlineLevelRow="0" outlineLevelCol="0"/>
  <cols>
    <col collapsed="false" customWidth="true" hidden="false" outlineLevel="0" max="3" min="3" style="0" width="18.13"/>
    <col collapsed="false" customWidth="true" hidden="false" outlineLevel="0" max="4" min="4" style="0" width="15.87"/>
    <col collapsed="false" customWidth="true" hidden="false" outlineLevel="0" max="5" min="5" style="0" width="21.71"/>
    <col collapsed="false" customWidth="true" hidden="false" outlineLevel="0" max="6" min="6" style="0" width="17.86"/>
    <col collapsed="false" customWidth="true" hidden="false" outlineLevel="0" max="7" min="7" style="0" width="3.3"/>
    <col collapsed="false" customWidth="true" hidden="false" outlineLevel="0" max="8" min="8" style="0" width="22.01"/>
    <col collapsed="false" customWidth="true" hidden="false" outlineLevel="0" max="9" min="9" style="0" width="9.58"/>
    <col collapsed="false" customWidth="true" hidden="false" outlineLevel="0" max="10" min="10" style="0" width="27.99"/>
    <col collapsed="false" customWidth="true" hidden="false" outlineLevel="0" max="11" min="11" style="0" width="8.43"/>
    <col collapsed="false" customWidth="true" hidden="false" outlineLevel="0" max="12" min="12" style="0" width="26.44"/>
  </cols>
  <sheetData>
    <row r="1" customFormat="false" ht="15.75" hidden="false" customHeight="false" outlineLevel="0" collapsed="false">
      <c r="A1" s="1"/>
      <c r="B1" s="2"/>
      <c r="C1" s="3"/>
      <c r="D1" s="3"/>
      <c r="E1" s="3"/>
      <c r="F1" s="3"/>
      <c r="G1" s="4"/>
    </row>
    <row r="2" customFormat="false" ht="15.75" hidden="false" customHeight="false" outlineLevel="0" collapsed="false">
      <c r="A2" s="1"/>
      <c r="B2" s="5" t="s">
        <v>0</v>
      </c>
      <c r="C2" s="6" t="s">
        <v>1</v>
      </c>
      <c r="D2" s="6" t="s">
        <v>2</v>
      </c>
      <c r="E2" s="6" t="s">
        <v>3</v>
      </c>
      <c r="F2" s="7" t="s">
        <v>4</v>
      </c>
      <c r="G2" s="8"/>
      <c r="H2" s="9" t="s">
        <v>5</v>
      </c>
      <c r="I2" s="9"/>
      <c r="J2" s="10" t="s">
        <v>6</v>
      </c>
      <c r="K2" s="10"/>
    </row>
    <row r="3" customFormat="false" ht="15.75" hidden="false" customHeight="true" outlineLevel="0" collapsed="false">
      <c r="A3" s="1"/>
      <c r="B3" s="11" t="n">
        <v>1</v>
      </c>
      <c r="C3" s="12" t="n">
        <f aca="false">$D$11*B3*40</f>
        <v>160</v>
      </c>
      <c r="D3" s="13" t="n">
        <f aca="false">$D$11*$D$10*48*B3</f>
        <v>1152</v>
      </c>
      <c r="E3" s="14" t="n">
        <f aca="false">(D3-C3)/1.1</f>
        <v>901.818181818182</v>
      </c>
      <c r="F3" s="15" t="n">
        <f aca="false">C3*1.1</f>
        <v>176</v>
      </c>
      <c r="G3" s="8"/>
      <c r="H3" s="16" t="n">
        <f aca="false">(B3*40)/($D$10*27.69/12*IF($I$10&gt;B3,B3,$I$10))</f>
        <v>2.88912964969303</v>
      </c>
      <c r="I3" s="16"/>
      <c r="J3" s="17" t="n">
        <f aca="false">C3/(45*$K$10)</f>
        <v>0.888888888888889</v>
      </c>
      <c r="K3" s="17"/>
      <c r="L3" s="18" t="s">
        <v>7</v>
      </c>
    </row>
    <row r="4" customFormat="false" ht="15.75" hidden="false" customHeight="false" outlineLevel="0" collapsed="false">
      <c r="A4" s="1"/>
      <c r="B4" s="19" t="n">
        <v>5</v>
      </c>
      <c r="C4" s="20" t="n">
        <f aca="false">$D$11*B4*40</f>
        <v>800</v>
      </c>
      <c r="D4" s="21" t="n">
        <f aca="false">$D$11*$D$10*48*B4</f>
        <v>5760</v>
      </c>
      <c r="E4" s="22" t="n">
        <f aca="false">(D4-C4)/1.1</f>
        <v>4509.09090909091</v>
      </c>
      <c r="F4" s="23" t="n">
        <f aca="false">C4*1.1</f>
        <v>880</v>
      </c>
      <c r="G4" s="8"/>
      <c r="H4" s="24" t="n">
        <f aca="false">(B4*40)/($D$10*27.69/12*IF($I$10&gt;B4,B4,$I$10))</f>
        <v>2.88912964969303</v>
      </c>
      <c r="I4" s="24"/>
      <c r="J4" s="25" t="n">
        <f aca="false">C4/(45*$K$10)</f>
        <v>4.44444444444444</v>
      </c>
      <c r="K4" s="25"/>
      <c r="L4" s="18"/>
    </row>
    <row r="5" customFormat="false" ht="15.75" hidden="false" customHeight="false" outlineLevel="0" collapsed="false">
      <c r="A5" s="1"/>
      <c r="B5" s="26" t="n">
        <v>10</v>
      </c>
      <c r="C5" s="27" t="n">
        <f aca="false">$D$11*B5*40</f>
        <v>1600</v>
      </c>
      <c r="D5" s="28" t="n">
        <f aca="false">$D$11*$D$10*48*B5</f>
        <v>11520</v>
      </c>
      <c r="E5" s="29" t="n">
        <f aca="false">(D5-C5)/1.1</f>
        <v>9018.18181818182</v>
      </c>
      <c r="F5" s="30" t="n">
        <f aca="false">C5*1.1</f>
        <v>1760</v>
      </c>
      <c r="G5" s="8"/>
      <c r="H5" s="31" t="n">
        <f aca="false">(B5*40)/($D$10*27.69/12*IF($I$10&gt;B5,B5,$I$10))</f>
        <v>2.88912964969303</v>
      </c>
      <c r="I5" s="31"/>
      <c r="J5" s="32" t="n">
        <f aca="false">C5/(45*$K$10)</f>
        <v>8.88888888888889</v>
      </c>
      <c r="K5" s="32"/>
      <c r="L5" s="18"/>
    </row>
    <row r="6" customFormat="false" ht="15.75" hidden="false" customHeight="false" outlineLevel="0" collapsed="false">
      <c r="A6" s="1"/>
      <c r="B6" s="19" t="n">
        <v>20</v>
      </c>
      <c r="C6" s="20" t="n">
        <f aca="false">$D$11*B6*40</f>
        <v>3200</v>
      </c>
      <c r="D6" s="21" t="n">
        <f aca="false">$D$11*$D$10*48*B6</f>
        <v>23040</v>
      </c>
      <c r="E6" s="22" t="n">
        <f aca="false">(D6-C6)/1.1</f>
        <v>18036.3636363636</v>
      </c>
      <c r="F6" s="23" t="n">
        <f aca="false">C6*1.1</f>
        <v>3520</v>
      </c>
      <c r="G6" s="8"/>
      <c r="H6" s="24" t="n">
        <f aca="false">(B6*40)/($D$10*27.69/12*IF($I$10&gt;B6,B6,$I$10))</f>
        <v>4.81521608282172</v>
      </c>
      <c r="I6" s="24"/>
      <c r="J6" s="25" t="n">
        <f aca="false">C6/(45*$K$10)</f>
        <v>17.7777777777778</v>
      </c>
      <c r="K6" s="25"/>
    </row>
    <row r="7" customFormat="false" ht="15.75" hidden="false" customHeight="false" outlineLevel="0" collapsed="false">
      <c r="A7" s="1"/>
      <c r="B7" s="26" t="n">
        <v>50</v>
      </c>
      <c r="C7" s="27" t="n">
        <f aca="false">$D$11*B7*40</f>
        <v>8000</v>
      </c>
      <c r="D7" s="28" t="n">
        <f aca="false">$D$11*$D$10*48*B7</f>
        <v>57600</v>
      </c>
      <c r="E7" s="29" t="n">
        <f aca="false">(D7-C7)/1.1</f>
        <v>45090.9090909091</v>
      </c>
      <c r="F7" s="30" t="n">
        <f aca="false">C7*1.1</f>
        <v>8800</v>
      </c>
      <c r="G7" s="8"/>
      <c r="H7" s="31" t="n">
        <f aca="false">(B7*40)/($D$10*27.69/12*IF($I$10&gt;B7,B7,$I$10))</f>
        <v>12.0380402070543</v>
      </c>
      <c r="I7" s="31"/>
      <c r="J7" s="32" t="n">
        <f aca="false">C7/(45*$K$10)</f>
        <v>44.4444444444444</v>
      </c>
      <c r="K7" s="32"/>
    </row>
    <row r="8" customFormat="false" ht="15.75" hidden="false" customHeight="false" outlineLevel="0" collapsed="false">
      <c r="A8" s="1"/>
      <c r="B8" s="19" t="n">
        <v>100</v>
      </c>
      <c r="C8" s="20" t="n">
        <f aca="false">$D$11*B8*40</f>
        <v>16000</v>
      </c>
      <c r="D8" s="21" t="n">
        <f aca="false">$D$11*$D$10*48*B8</f>
        <v>115200</v>
      </c>
      <c r="E8" s="22" t="n">
        <f aca="false">(D8-C8)/1.1</f>
        <v>90181.8181818182</v>
      </c>
      <c r="F8" s="23" t="n">
        <f aca="false">C8*1.1</f>
        <v>17600</v>
      </c>
      <c r="G8" s="8"/>
      <c r="H8" s="24" t="n">
        <f aca="false">(B8*40)/($D$10*27.69/12*IF($I$10&gt;B8,B8,$I$10))</f>
        <v>24.0760804141086</v>
      </c>
      <c r="I8" s="24"/>
      <c r="J8" s="25" t="n">
        <f aca="false">C8/(45*$K$10)</f>
        <v>88.8888888888889</v>
      </c>
      <c r="K8" s="25"/>
    </row>
    <row r="9" customFormat="false" ht="15.75" hidden="false" customHeight="false" outlineLevel="0" collapsed="false">
      <c r="A9" s="1"/>
      <c r="B9" s="26" t="n">
        <v>200</v>
      </c>
      <c r="C9" s="27" t="n">
        <f aca="false">$D$11*B9*40</f>
        <v>32000</v>
      </c>
      <c r="D9" s="28" t="n">
        <f aca="false">$D$11*$D$10*48*B9</f>
        <v>230400</v>
      </c>
      <c r="E9" s="29" t="n">
        <f aca="false">(D9-C9)/1.1</f>
        <v>180363.636363636</v>
      </c>
      <c r="F9" s="30" t="n">
        <f aca="false">C9*1.1</f>
        <v>35200</v>
      </c>
      <c r="G9" s="8"/>
      <c r="H9" s="31" t="n">
        <f aca="false">(B9*40)/($D$10*27.69/12*IF($I$10&gt;B9,B9,$I$10))</f>
        <v>48.1521608282172</v>
      </c>
      <c r="I9" s="31"/>
      <c r="J9" s="32" t="n">
        <f aca="false">C9/(45*$K$10)</f>
        <v>177.777777777778</v>
      </c>
      <c r="K9" s="32"/>
    </row>
    <row r="10" customFormat="false" ht="14.5" hidden="false" customHeight="false" outlineLevel="0" collapsed="false">
      <c r="B10" s="33"/>
      <c r="C10" s="34" t="s">
        <v>8</v>
      </c>
      <c r="D10" s="35" t="n">
        <v>6</v>
      </c>
      <c r="E10" s="36" t="s">
        <v>9</v>
      </c>
      <c r="F10" s="37" t="s">
        <v>10</v>
      </c>
      <c r="G10" s="8"/>
      <c r="H10" s="38" t="s">
        <v>11</v>
      </c>
      <c r="I10" s="39" t="n">
        <v>12</v>
      </c>
      <c r="J10" s="40" t="s">
        <v>12</v>
      </c>
      <c r="K10" s="39" t="n">
        <v>4</v>
      </c>
    </row>
    <row r="11" customFormat="false" ht="15.75" hidden="false" customHeight="true" outlineLevel="0" collapsed="false">
      <c r="B11" s="5" t="s">
        <v>13</v>
      </c>
      <c r="C11" s="1" t="s">
        <v>14</v>
      </c>
      <c r="D11" s="39" t="n">
        <v>4</v>
      </c>
      <c r="E11" s="41" t="s">
        <v>15</v>
      </c>
      <c r="F11" s="41"/>
      <c r="G11" s="8"/>
      <c r="H11" s="42" t="s">
        <v>16</v>
      </c>
      <c r="I11" s="42"/>
      <c r="J11" s="42"/>
      <c r="K11" s="42"/>
    </row>
    <row r="12" customFormat="false" ht="15.75" hidden="false" customHeight="false" outlineLevel="0" collapsed="false">
      <c r="A12" s="1"/>
      <c r="B12" s="43" t="n">
        <v>25000</v>
      </c>
      <c r="C12" s="44" t="n">
        <f aca="false">$D$11*B12</f>
        <v>100000</v>
      </c>
      <c r="D12" s="44" t="n">
        <f aca="false">$D$11*2*B12</f>
        <v>200000</v>
      </c>
      <c r="E12" s="45" t="n">
        <f aca="false">D12-C12</f>
        <v>100000</v>
      </c>
      <c r="F12" s="46" t="n">
        <f aca="false">C12</f>
        <v>100000</v>
      </c>
      <c r="G12" s="8"/>
      <c r="H12" s="42"/>
      <c r="I12" s="42"/>
      <c r="J12" s="42"/>
      <c r="K12" s="42"/>
    </row>
    <row r="17" customFormat="false" ht="15.75" hidden="false" customHeight="false" outlineLevel="0" collapsed="false">
      <c r="E17" s="47"/>
    </row>
    <row r="20" customFormat="false" ht="15.75" hidden="false" customHeight="false" outlineLevel="0" collapsed="false">
      <c r="B20" s="9" t="s">
        <v>17</v>
      </c>
      <c r="C20" s="9"/>
      <c r="D20" s="9"/>
    </row>
    <row r="21" customFormat="false" ht="15.75" hidden="false" customHeight="false" outlineLevel="0" collapsed="false">
      <c r="B21" s="7" t="s">
        <v>18</v>
      </c>
      <c r="D21" s="48" t="n">
        <v>50</v>
      </c>
    </row>
    <row r="22" customFormat="false" ht="15.75" hidden="false" customHeight="false" outlineLevel="0" collapsed="false">
      <c r="B22" s="7" t="s">
        <v>19</v>
      </c>
      <c r="D22" s="48" t="n">
        <v>10</v>
      </c>
    </row>
    <row r="23" customFormat="false" ht="15.75" hidden="false" customHeight="false" outlineLevel="0" collapsed="false">
      <c r="B23" s="7" t="s">
        <v>20</v>
      </c>
      <c r="D23" s="48" t="n">
        <v>83</v>
      </c>
    </row>
    <row r="24" customFormat="false" ht="15.75" hidden="false" customHeight="false" outlineLevel="0" collapsed="false">
      <c r="B24" s="7" t="s">
        <v>21</v>
      </c>
      <c r="D24" s="48" t="n">
        <v>4.5</v>
      </c>
    </row>
    <row r="25" customFormat="false" ht="15.75" hidden="false" customHeight="false" outlineLevel="0" collapsed="false">
      <c r="B25" s="7" t="s">
        <v>22</v>
      </c>
      <c r="D25" s="49" t="n">
        <f aca="false">D23/D24</f>
        <v>18.4444444444444</v>
      </c>
    </row>
    <row r="26" customFormat="false" ht="15.75" hidden="false" customHeight="false" outlineLevel="0" collapsed="false">
      <c r="B26" s="50"/>
      <c r="D26" s="49"/>
    </row>
    <row r="27" customFormat="false" ht="15.75" hidden="false" customHeight="false" outlineLevel="0" collapsed="false">
      <c r="B27" s="51" t="s">
        <v>23</v>
      </c>
      <c r="C27" s="2"/>
      <c r="D27" s="52" t="n">
        <v>374</v>
      </c>
    </row>
  </sheetData>
  <mergeCells count="20">
    <mergeCell ref="H2:I2"/>
    <mergeCell ref="J2:K2"/>
    <mergeCell ref="H3:I3"/>
    <mergeCell ref="J3:K3"/>
    <mergeCell ref="L3:L5"/>
    <mergeCell ref="H4:I4"/>
    <mergeCell ref="J4:K4"/>
    <mergeCell ref="H5:I5"/>
    <mergeCell ref="J5:K5"/>
    <mergeCell ref="H6:I6"/>
    <mergeCell ref="J6:K6"/>
    <mergeCell ref="H7:I7"/>
    <mergeCell ref="J7:K7"/>
    <mergeCell ref="H8:I8"/>
    <mergeCell ref="J8:K8"/>
    <mergeCell ref="H9:I9"/>
    <mergeCell ref="J9:K9"/>
    <mergeCell ref="E11:F11"/>
    <mergeCell ref="H11:K12"/>
    <mergeCell ref="B20:D20"/>
  </mergeCells>
  <conditionalFormatting sqref="K10">
    <cfRule type="cellIs" priority="2" operator="greaterThan" aboveAverage="0" equalAverage="0" bottom="0" percent="0" rank="0" text="" dxfId="0">
      <formula>4*D11</formula>
    </cfRule>
  </conditionalFormatting>
  <conditionalFormatting sqref="D10">
    <cfRule type="cellIs" priority="3" operator="greaterThan" aboveAverage="0" equalAverage="0" bottom="0" percent="0" rank="0" text="" dxfId="0">
      <formula>12</formula>
    </cfRule>
  </conditionalFormatting>
  <conditionalFormatting sqref="I10">
    <cfRule type="cellIs" priority="4" operator="greaterThan" aboveAverage="0" equalAverage="0" bottom="0" percent="0" rank="0" text="" dxfId="0">
      <formula>12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LibreOffice/6.3.0.4$Windows_X86_64 LibreOffice_project/057fc023c990d676a43019934386b85b21a9ee99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2020-11-11T00:50:03Z</dcterms:modified>
  <cp:revision>2</cp:revision>
  <dc:subject/>
  <dc:title/>
</cp:coreProperties>
</file>