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0" windowWidth="16995" windowHeight="12045" activeTab="4"/>
  </bookViews>
  <sheets>
    <sheet name="Enemy Unit Changes" sheetId="7" r:id="rId1"/>
    <sheet name="Enemy Spawners" sheetId="6" r:id="rId2"/>
    <sheet name="Evolution Factor" sheetId="5" r:id="rId3"/>
    <sheet name="Enemy Expansion" sheetId="4" r:id="rId4"/>
    <sheet name="New Buildings" sheetId="8" r:id="rId5"/>
  </sheets>
  <calcPr calcId="125725"/>
</workbook>
</file>

<file path=xl/calcChain.xml><?xml version="1.0" encoding="utf-8"?>
<calcChain xmlns="http://schemas.openxmlformats.org/spreadsheetml/2006/main">
  <c r="B112" i="8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13"/>
  <c r="C13" s="1"/>
  <c r="D13" s="1"/>
  <c r="E13" s="1"/>
  <c r="B15"/>
  <c r="B16"/>
  <c r="B17"/>
  <c r="B18"/>
  <c r="B19"/>
  <c r="B20"/>
  <c r="B21"/>
  <c r="B22"/>
  <c r="B14"/>
  <c r="C14" l="1"/>
  <c r="C15" s="1"/>
  <c r="F13"/>
  <c r="D14" l="1"/>
  <c r="E14" s="1"/>
  <c r="F14" s="1"/>
  <c r="D15"/>
  <c r="E15" s="1"/>
  <c r="F15" s="1"/>
  <c r="C16"/>
  <c r="C17" l="1"/>
  <c r="D16"/>
  <c r="E16" s="1"/>
  <c r="F16" s="1"/>
  <c r="C18" l="1"/>
  <c r="D17"/>
  <c r="E17" s="1"/>
  <c r="F17" s="1"/>
  <c r="C19" l="1"/>
  <c r="D18"/>
  <c r="E18" s="1"/>
  <c r="F18" s="1"/>
  <c r="C20" l="1"/>
  <c r="D19"/>
  <c r="E19" s="1"/>
  <c r="F19" s="1"/>
  <c r="C21" l="1"/>
  <c r="D20"/>
  <c r="E20" s="1"/>
  <c r="F20" s="1"/>
  <c r="C22" l="1"/>
  <c r="D21"/>
  <c r="E21" s="1"/>
  <c r="F21" s="1"/>
  <c r="D22" l="1"/>
  <c r="E22" s="1"/>
  <c r="F22" s="1"/>
  <c r="C23"/>
  <c r="D23" l="1"/>
  <c r="E23" s="1"/>
  <c r="F23" s="1"/>
  <c r="C24"/>
  <c r="D24" l="1"/>
  <c r="E24" s="1"/>
  <c r="F24" s="1"/>
  <c r="C25"/>
  <c r="C26" l="1"/>
  <c r="D25"/>
  <c r="E25" s="1"/>
  <c r="F25" s="1"/>
  <c r="C27" l="1"/>
  <c r="D26"/>
  <c r="E26" s="1"/>
  <c r="F26" s="1"/>
  <c r="D27" l="1"/>
  <c r="E27" s="1"/>
  <c r="F27" s="1"/>
  <c r="C28"/>
  <c r="C29" l="1"/>
  <c r="D28"/>
  <c r="E28" s="1"/>
  <c r="F28" s="1"/>
  <c r="D29" l="1"/>
  <c r="E29" s="1"/>
  <c r="F29" s="1"/>
  <c r="C30"/>
  <c r="C31" l="1"/>
  <c r="D30"/>
  <c r="E30" s="1"/>
  <c r="F30" s="1"/>
  <c r="D31" l="1"/>
  <c r="E31" s="1"/>
  <c r="F31" s="1"/>
  <c r="C32"/>
  <c r="D32" l="1"/>
  <c r="E32" s="1"/>
  <c r="F32" s="1"/>
  <c r="C33"/>
  <c r="D33" l="1"/>
  <c r="E33" s="1"/>
  <c r="F33" s="1"/>
  <c r="C34"/>
  <c r="C35" l="1"/>
  <c r="D34"/>
  <c r="E34" s="1"/>
  <c r="F34" s="1"/>
  <c r="C36" l="1"/>
  <c r="D35"/>
  <c r="E35" s="1"/>
  <c r="F35" s="1"/>
  <c r="D36" l="1"/>
  <c r="E36" s="1"/>
  <c r="F36" s="1"/>
  <c r="C37"/>
  <c r="D37" l="1"/>
  <c r="E37" s="1"/>
  <c r="F37" s="1"/>
  <c r="C38"/>
  <c r="C39" l="1"/>
  <c r="D38"/>
  <c r="E38" s="1"/>
  <c r="F38" s="1"/>
  <c r="C40" l="1"/>
  <c r="D39"/>
  <c r="E39" s="1"/>
  <c r="F39" s="1"/>
  <c r="D40" l="1"/>
  <c r="E40" s="1"/>
  <c r="F40" s="1"/>
  <c r="C41"/>
  <c r="D41" l="1"/>
  <c r="E41" s="1"/>
  <c r="F41" s="1"/>
  <c r="C42"/>
  <c r="C43" l="1"/>
  <c r="D42"/>
  <c r="E42" s="1"/>
  <c r="F42" s="1"/>
  <c r="C44" l="1"/>
  <c r="D43"/>
  <c r="E43" s="1"/>
  <c r="F43" s="1"/>
  <c r="D44" l="1"/>
  <c r="E44" s="1"/>
  <c r="F44" s="1"/>
  <c r="C45"/>
  <c r="D45" l="1"/>
  <c r="E45" s="1"/>
  <c r="F45" s="1"/>
  <c r="C46"/>
  <c r="C47" l="1"/>
  <c r="D46"/>
  <c r="E46" s="1"/>
  <c r="F46" s="1"/>
  <c r="C48" l="1"/>
  <c r="D47"/>
  <c r="E47" s="1"/>
  <c r="F47" s="1"/>
  <c r="D48" l="1"/>
  <c r="E48" s="1"/>
  <c r="F48" s="1"/>
  <c r="C49"/>
  <c r="D49" l="1"/>
  <c r="E49" s="1"/>
  <c r="F49" s="1"/>
  <c r="C50"/>
  <c r="C51" l="1"/>
  <c r="D50"/>
  <c r="E50" s="1"/>
  <c r="F50" s="1"/>
  <c r="C52" l="1"/>
  <c r="D51"/>
  <c r="E51" s="1"/>
  <c r="F51" s="1"/>
  <c r="D52" l="1"/>
  <c r="E52" s="1"/>
  <c r="F52" s="1"/>
  <c r="C53"/>
  <c r="D53" l="1"/>
  <c r="E53" s="1"/>
  <c r="F53" s="1"/>
  <c r="C54"/>
  <c r="C55" l="1"/>
  <c r="D54"/>
  <c r="E54" s="1"/>
  <c r="F54" s="1"/>
  <c r="C56" l="1"/>
  <c r="D55"/>
  <c r="E55" s="1"/>
  <c r="F55" s="1"/>
  <c r="C57" l="1"/>
  <c r="D56"/>
  <c r="E56" s="1"/>
  <c r="F56" s="1"/>
  <c r="D57" l="1"/>
  <c r="E57" s="1"/>
  <c r="F57" s="1"/>
  <c r="C58"/>
  <c r="C59" l="1"/>
  <c r="D58"/>
  <c r="E58" s="1"/>
  <c r="F58" s="1"/>
  <c r="D59" l="1"/>
  <c r="E59" s="1"/>
  <c r="F59" s="1"/>
  <c r="C60"/>
  <c r="D60" l="1"/>
  <c r="E60" s="1"/>
  <c r="F60" s="1"/>
  <c r="C61"/>
  <c r="D61" l="1"/>
  <c r="E61" s="1"/>
  <c r="F61" s="1"/>
  <c r="C62"/>
  <c r="C63" l="1"/>
  <c r="D62"/>
  <c r="E62" s="1"/>
  <c r="F62" s="1"/>
  <c r="C64" l="1"/>
  <c r="D63"/>
  <c r="E63" s="1"/>
  <c r="F63" s="1"/>
  <c r="D64" l="1"/>
  <c r="E64" s="1"/>
  <c r="F64" s="1"/>
  <c r="C65"/>
  <c r="D65" l="1"/>
  <c r="E65" s="1"/>
  <c r="F65" s="1"/>
  <c r="C66"/>
  <c r="C67" l="1"/>
  <c r="D66"/>
  <c r="E66" s="1"/>
  <c r="F66" s="1"/>
  <c r="C68" l="1"/>
  <c r="D67"/>
  <c r="E67" s="1"/>
  <c r="F67" s="1"/>
  <c r="D68" l="1"/>
  <c r="E68" s="1"/>
  <c r="F68" s="1"/>
  <c r="C69"/>
  <c r="D69" l="1"/>
  <c r="E69" s="1"/>
  <c r="F69" s="1"/>
  <c r="C70"/>
  <c r="C71" l="1"/>
  <c r="D70"/>
  <c r="E70" s="1"/>
  <c r="F70" s="1"/>
  <c r="C72" l="1"/>
  <c r="D71"/>
  <c r="E71" s="1"/>
  <c r="F71" s="1"/>
  <c r="D72" l="1"/>
  <c r="E72" s="1"/>
  <c r="F72" s="1"/>
  <c r="C73"/>
  <c r="D73" l="1"/>
  <c r="E73" s="1"/>
  <c r="F73" s="1"/>
  <c r="C74"/>
  <c r="C75" l="1"/>
  <c r="D74"/>
  <c r="E74" s="1"/>
  <c r="F74" s="1"/>
  <c r="C76" l="1"/>
  <c r="D75"/>
  <c r="E75" s="1"/>
  <c r="F75" s="1"/>
  <c r="D76" l="1"/>
  <c r="E76" s="1"/>
  <c r="F76" s="1"/>
  <c r="C77"/>
  <c r="D77" l="1"/>
  <c r="E77" s="1"/>
  <c r="F77" s="1"/>
  <c r="C78"/>
  <c r="C79" l="1"/>
  <c r="D78"/>
  <c r="E78" s="1"/>
  <c r="F78" s="1"/>
  <c r="C80" l="1"/>
  <c r="D79"/>
  <c r="E79" s="1"/>
  <c r="F79" s="1"/>
  <c r="D80" l="1"/>
  <c r="E80" s="1"/>
  <c r="F80" s="1"/>
  <c r="C81"/>
  <c r="D81" l="1"/>
  <c r="E81" s="1"/>
  <c r="F81" s="1"/>
  <c r="C82"/>
  <c r="C83" l="1"/>
  <c r="D82"/>
  <c r="E82" s="1"/>
  <c r="F82" s="1"/>
  <c r="C84" l="1"/>
  <c r="D83"/>
  <c r="E83" s="1"/>
  <c r="F83" s="1"/>
  <c r="C85" l="1"/>
  <c r="D84"/>
  <c r="E84" s="1"/>
  <c r="F84" s="1"/>
  <c r="D85" l="1"/>
  <c r="E85" s="1"/>
  <c r="F85" s="1"/>
  <c r="C86"/>
  <c r="C87" l="1"/>
  <c r="D86"/>
  <c r="E86" s="1"/>
  <c r="F86" s="1"/>
  <c r="C88" l="1"/>
  <c r="D87"/>
  <c r="E87" s="1"/>
  <c r="F87" s="1"/>
  <c r="D88" l="1"/>
  <c r="E88" s="1"/>
  <c r="F88" s="1"/>
  <c r="C89"/>
  <c r="D89" l="1"/>
  <c r="E89" s="1"/>
  <c r="F89" s="1"/>
  <c r="C90"/>
  <c r="C91" l="1"/>
  <c r="D90"/>
  <c r="E90" s="1"/>
  <c r="F90" s="1"/>
  <c r="C92" l="1"/>
  <c r="D91"/>
  <c r="E91" s="1"/>
  <c r="F91" s="1"/>
  <c r="D92" l="1"/>
  <c r="E92" s="1"/>
  <c r="F92" s="1"/>
  <c r="C93"/>
  <c r="D93" l="1"/>
  <c r="E93" s="1"/>
  <c r="F93" s="1"/>
  <c r="C94"/>
  <c r="C95" l="1"/>
  <c r="D94"/>
  <c r="E94" s="1"/>
  <c r="F94" s="1"/>
  <c r="C96" l="1"/>
  <c r="D95"/>
  <c r="E95" s="1"/>
  <c r="F95" s="1"/>
  <c r="D96" l="1"/>
  <c r="E96" s="1"/>
  <c r="F96" s="1"/>
  <c r="C97"/>
  <c r="D97" l="1"/>
  <c r="E97" s="1"/>
  <c r="F97" s="1"/>
  <c r="C98"/>
  <c r="C99" l="1"/>
  <c r="D98"/>
  <c r="E98" s="1"/>
  <c r="F98" s="1"/>
  <c r="C100" l="1"/>
  <c r="D99"/>
  <c r="E99" s="1"/>
  <c r="F99" s="1"/>
  <c r="D100" l="1"/>
  <c r="E100" s="1"/>
  <c r="F100" s="1"/>
  <c r="C101"/>
  <c r="D101" l="1"/>
  <c r="E101" s="1"/>
  <c r="F101" s="1"/>
  <c r="C102"/>
  <c r="C103" l="1"/>
  <c r="D102"/>
  <c r="E102" s="1"/>
  <c r="F102" s="1"/>
  <c r="C104" l="1"/>
  <c r="D103"/>
  <c r="E103" s="1"/>
  <c r="F103" s="1"/>
  <c r="D104" l="1"/>
  <c r="E104" s="1"/>
  <c r="F104" s="1"/>
  <c r="C105"/>
  <c r="D105" l="1"/>
  <c r="E105" s="1"/>
  <c r="F105" s="1"/>
  <c r="C106"/>
  <c r="C107" l="1"/>
  <c r="D106"/>
  <c r="E106" s="1"/>
  <c r="F106" s="1"/>
  <c r="C108" l="1"/>
  <c r="D107"/>
  <c r="E107" s="1"/>
  <c r="F107" s="1"/>
  <c r="D108" l="1"/>
  <c r="E108" s="1"/>
  <c r="F108" s="1"/>
  <c r="C109"/>
  <c r="D109" l="1"/>
  <c r="E109" s="1"/>
  <c r="F109" s="1"/>
  <c r="C110"/>
  <c r="C111" l="1"/>
  <c r="D110"/>
  <c r="E110" s="1"/>
  <c r="F110" s="1"/>
  <c r="C112" l="1"/>
  <c r="D112" s="1"/>
  <c r="E112" s="1"/>
  <c r="F112" s="1"/>
  <c r="D111"/>
  <c r="E111" s="1"/>
  <c r="F111" s="1"/>
</calcChain>
</file>

<file path=xl/comments1.xml><?xml version="1.0" encoding="utf-8"?>
<comments xmlns="http://schemas.openxmlformats.org/spreadsheetml/2006/main">
  <authors>
    <author>victorv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victorv:</t>
        </r>
        <r>
          <rPr>
            <sz val="9"/>
            <color indexed="81"/>
            <rFont val="Tahoma"/>
            <charset val="1"/>
          </rPr>
          <t xml:space="preserve">
 -- With zero evolution the spawn rate is 6 seconds, with max evolution it is 2.5 seconds</t>
        </r>
      </text>
    </comment>
    <comment ref="F18" authorId="0">
      <text>
        <r>
          <rPr>
            <b/>
            <sz val="9"/>
            <color indexed="81"/>
            <rFont val="Tahoma"/>
            <charset val="1"/>
          </rPr>
          <t>victorv:</t>
        </r>
        <r>
          <rPr>
            <sz val="9"/>
            <color indexed="81"/>
            <rFont val="Tahoma"/>
            <charset val="1"/>
          </rPr>
          <t xml:space="preserve">
 -- With zero evolution the spawn rate is 6 seconds, with max evolution it is 2.5 seconds</t>
        </r>
      </text>
    </comment>
  </commentList>
</comments>
</file>

<file path=xl/sharedStrings.xml><?xml version="1.0" encoding="utf-8"?>
<sst xmlns="http://schemas.openxmlformats.org/spreadsheetml/2006/main" count="482" uniqueCount="102">
  <si>
    <t>game.mapsettings</t>
  </si>
  <si>
    <t>.</t>
  </si>
  <si>
    <t>enemy_expansion</t>
  </si>
  <si>
    <t>max_expansion_distance =</t>
  </si>
  <si>
    <t>min_player_base_distance</t>
  </si>
  <si>
    <t>settler_group_min_size =</t>
  </si>
  <si>
    <t>settler_group_max_size =</t>
  </si>
  <si>
    <t>min_expansion_cooldown =</t>
  </si>
  <si>
    <t>max_expansion_cooldown =</t>
  </si>
  <si>
    <t xml:space="preserve">min_base_spacing = </t>
  </si>
  <si>
    <t>enemy_evolution</t>
  </si>
  <si>
    <t>time_factor =</t>
  </si>
  <si>
    <t>destroy_factor =</t>
  </si>
  <si>
    <t>pollution_factor =</t>
  </si>
  <si>
    <t>5 * 3600</t>
  </si>
  <si>
    <t>60 * 3600</t>
  </si>
  <si>
    <t>data.raw["unit-spawner"]["biter-spawner"]</t>
  </si>
  <si>
    <t xml:space="preserve">max_friends_around_to_spawn </t>
  </si>
  <si>
    <t xml:space="preserve">spawning_cooldown </t>
  </si>
  <si>
    <t xml:space="preserve"> {900, 150}</t>
  </si>
  <si>
    <t xml:space="preserve">max_health </t>
  </si>
  <si>
    <t xml:space="preserve">spawning_radius </t>
  </si>
  <si>
    <t xml:space="preserve">spawning_spacing </t>
  </si>
  <si>
    <t xml:space="preserve">max_spawn_shift </t>
  </si>
  <si>
    <t xml:space="preserve"> {900, 210}</t>
  </si>
  <si>
    <t>DyTech</t>
  </si>
  <si>
    <t>Vanilla</t>
  </si>
  <si>
    <t xml:space="preserve">max_count_of_owned_units </t>
  </si>
  <si>
    <t>{360, 150}</t>
  </si>
  <si>
    <t xml:space="preserve">pollution_cooldown </t>
  </si>
  <si>
    <t>N/A</t>
  </si>
  <si>
    <t>N.E.</t>
  </si>
  <si>
    <t>data.raw["unit-spawner"]["spitter-spawner"]</t>
  </si>
  <si>
    <t xml:space="preserve">maximum_count_of_owned_units </t>
  </si>
  <si>
    <t>Bitter Spawner</t>
  </si>
  <si>
    <t>Spitter Spawner</t>
  </si>
  <si>
    <t>small-bitter</t>
  </si>
  <si>
    <t xml:space="preserve">vision_distance </t>
  </si>
  <si>
    <t xml:space="preserve">movement_speed </t>
  </si>
  <si>
    <t xml:space="preserve">pollution_to_join_attack </t>
  </si>
  <si>
    <t>medium-biter</t>
  </si>
  <si>
    <t>max_health</t>
  </si>
  <si>
    <t>big-biter</t>
  </si>
  <si>
    <t>small-spitter</t>
  </si>
  <si>
    <t>medium-spitter</t>
  </si>
  <si>
    <t>big-spitter</t>
  </si>
  <si>
    <t>Bob</t>
  </si>
  <si>
    <t xml:space="preserve"> {300, 150}</t>
  </si>
  <si>
    <t>Vanilla Units</t>
  </si>
  <si>
    <t>Enemy Expansion</t>
  </si>
  <si>
    <t>Attribute</t>
  </si>
  <si>
    <t>Evolution Factor</t>
  </si>
  <si>
    <t>As of 6/25 - F. 11.22 - Natural Evolution v. 3.0.0</t>
  </si>
  <si>
    <t>&lt;5% Evo</t>
  </si>
  <si>
    <t>No Expansion</t>
  </si>
  <si>
    <t>Min</t>
  </si>
  <si>
    <t>5 * 60</t>
  </si>
  <si>
    <t>20 * 60</t>
  </si>
  <si>
    <t>15 * 60</t>
  </si>
  <si>
    <t>Max - 100% Evo</t>
  </si>
  <si>
    <t>Spawner Adjustments</t>
  </si>
  <si>
    <t>bob-bigger-biter</t>
  </si>
  <si>
    <t>bob-biggest-biter</t>
  </si>
  <si>
    <t>bob-fire-biter</t>
  </si>
  <si>
    <t>bob-bigger-spitter</t>
  </si>
  <si>
    <t>bob-biggest-spitter</t>
  </si>
  <si>
    <t>bob-poison-spitter</t>
  </si>
  <si>
    <t>berserk-biter</t>
  </si>
  <si>
    <t>Elder-biter</t>
  </si>
  <si>
    <t>king-biter</t>
  </si>
  <si>
    <t>Queen-biter</t>
  </si>
  <si>
    <t>Bob's Units</t>
  </si>
  <si>
    <t>DyTech's Units</t>
  </si>
  <si>
    <t>berserk-spitter</t>
  </si>
  <si>
    <t>Elder-spitter</t>
  </si>
  <si>
    <t>king-spitter</t>
  </si>
  <si>
    <t>Queen-spitter</t>
  </si>
  <si>
    <t>Dytech</t>
  </si>
  <si>
    <t>Unit Adjustments - Biters</t>
  </si>
  <si>
    <t>Unit Adjustments - Spitters</t>
  </si>
  <si>
    <t xml:space="preserve"> {500, 150}</t>
  </si>
  <si>
    <t xml:space="preserve"> {600, 180}</t>
  </si>
  <si>
    <t>Terraforming Station</t>
  </si>
  <si>
    <t>Radar like building</t>
  </si>
  <si>
    <t>Reveals a 4 sector area</t>
  </si>
  <si>
    <t>Does not scan additional sectors</t>
  </si>
  <si>
    <t>Lowers the evolution factor as follow</t>
  </si>
  <si>
    <t>Number of Temples</t>
  </si>
  <si>
    <t>Alien Control Station</t>
  </si>
  <si>
    <t>Reveals a 5 sector area</t>
  </si>
  <si>
    <t>Scans up to 15 sectors away</t>
  </si>
  <si>
    <t>Chance of converting enemy units to your side if in range</t>
  </si>
  <si>
    <t xml:space="preserve">Base reduction: </t>
  </si>
  <si>
    <t>Efficiancy</t>
  </si>
  <si>
    <t>Efficiancy per Temple</t>
  </si>
  <si>
    <t>Total Efficiancy per Scan</t>
  </si>
  <si>
    <t>TOTAL reduction</t>
  </si>
  <si>
    <t>Reduction to Evolution Factor per Scan per temple</t>
  </si>
  <si>
    <t>Efficiancy Per Temple</t>
  </si>
  <si>
    <t>Each additional station is only 90% as effective as the once before</t>
  </si>
  <si>
    <t>5% Chance to convert a base up to 30 sectors way per scan</t>
  </si>
  <si>
    <t>10% Chance to convert an enemy unit up to 10 sectors way per scan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</si>
</sst>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.000000_);_(* \(#,##0.000000\);_(* &quot;-&quot;??_);_(@_)"/>
  </numFmts>
  <fonts count="9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6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5" fillId="0" borderId="7" xfId="0" applyFont="1" applyBorder="1"/>
    <xf numFmtId="164" fontId="0" fillId="0" borderId="0" xfId="1" applyNumberFormat="1" applyFont="1"/>
    <xf numFmtId="0" fontId="3" fillId="0" borderId="1" xfId="0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164" fontId="0" fillId="0" borderId="5" xfId="1" applyNumberFormat="1" applyFont="1" applyBorder="1"/>
    <xf numFmtId="0" fontId="7" fillId="2" borderId="1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workbookViewId="0">
      <selection activeCell="J4" sqref="J4"/>
    </sheetView>
  </sheetViews>
  <sheetFormatPr defaultRowHeight="18.75"/>
  <cols>
    <col min="1" max="1" width="23.7109375" style="5" customWidth="1"/>
    <col min="2" max="2" width="1.5703125" style="5" bestFit="1" customWidth="1"/>
    <col min="3" max="3" width="17.5703125" style="5" hidden="1" customWidth="1"/>
    <col min="4" max="4" width="1.5703125" style="5" hidden="1" customWidth="1"/>
    <col min="5" max="5" width="33.85546875" style="5" bestFit="1" customWidth="1"/>
    <col min="6" max="7" width="9.7109375" style="5" customWidth="1"/>
    <col min="8" max="9" width="4.7109375" style="5" customWidth="1"/>
    <col min="10" max="10" width="22.7109375" style="5" bestFit="1" customWidth="1"/>
    <col min="11" max="11" width="2" style="5" bestFit="1" customWidth="1"/>
    <col min="12" max="13" width="0" style="5" hidden="1" customWidth="1"/>
    <col min="14" max="14" width="29.140625" style="5" bestFit="1" customWidth="1"/>
    <col min="15" max="16" width="9.7109375" style="5" customWidth="1"/>
    <col min="17" max="16384" width="9.140625" style="5"/>
  </cols>
  <sheetData>
    <row r="1" spans="1:16">
      <c r="A1" s="4" t="s">
        <v>52</v>
      </c>
    </row>
    <row r="3" spans="1:16">
      <c r="A3" s="6" t="s">
        <v>78</v>
      </c>
      <c r="J3" s="6" t="s">
        <v>79</v>
      </c>
    </row>
    <row r="4" spans="1:16">
      <c r="A4" s="8" t="s">
        <v>48</v>
      </c>
      <c r="B4" s="8"/>
      <c r="C4" s="8"/>
      <c r="D4" s="8"/>
      <c r="E4" s="8"/>
      <c r="F4" s="18" t="s">
        <v>26</v>
      </c>
      <c r="G4" s="18" t="s">
        <v>31</v>
      </c>
      <c r="J4" s="8" t="s">
        <v>48</v>
      </c>
      <c r="K4" s="8"/>
      <c r="L4" s="8"/>
      <c r="M4" s="8"/>
      <c r="N4" s="8"/>
      <c r="O4" s="18" t="s">
        <v>26</v>
      </c>
      <c r="P4" s="18" t="s">
        <v>31</v>
      </c>
    </row>
    <row r="5" spans="1:16">
      <c r="A5" s="16" t="s">
        <v>36</v>
      </c>
      <c r="B5" s="16" t="s">
        <v>1</v>
      </c>
      <c r="C5" s="16"/>
      <c r="D5" s="16"/>
      <c r="E5" s="16" t="s">
        <v>41</v>
      </c>
      <c r="F5" s="24">
        <v>15</v>
      </c>
      <c r="G5" s="24" t="s">
        <v>30</v>
      </c>
      <c r="J5" s="16" t="s">
        <v>43</v>
      </c>
      <c r="K5" s="16" t="s">
        <v>1</v>
      </c>
      <c r="L5" s="16"/>
      <c r="M5" s="16"/>
      <c r="N5" s="16" t="s">
        <v>41</v>
      </c>
      <c r="O5" s="24">
        <v>10</v>
      </c>
      <c r="P5" s="24" t="s">
        <v>30</v>
      </c>
    </row>
    <row r="6" spans="1:16">
      <c r="A6" s="12" t="s">
        <v>36</v>
      </c>
      <c r="B6" s="12" t="s">
        <v>1</v>
      </c>
      <c r="C6" s="12"/>
      <c r="D6" s="12"/>
      <c r="E6" s="12" t="s">
        <v>37</v>
      </c>
      <c r="F6" s="20">
        <v>30</v>
      </c>
      <c r="G6" s="20" t="s">
        <v>30</v>
      </c>
      <c r="J6" s="12" t="s">
        <v>43</v>
      </c>
      <c r="K6" s="12" t="s">
        <v>1</v>
      </c>
      <c r="L6" s="12"/>
      <c r="M6" s="12"/>
      <c r="N6" s="12" t="s">
        <v>37</v>
      </c>
      <c r="O6" s="20">
        <v>30</v>
      </c>
      <c r="P6" s="20" t="s">
        <v>30</v>
      </c>
    </row>
    <row r="7" spans="1:16">
      <c r="A7" s="12" t="s">
        <v>36</v>
      </c>
      <c r="B7" s="12" t="s">
        <v>1</v>
      </c>
      <c r="C7" s="12"/>
      <c r="D7" s="12"/>
      <c r="E7" s="12" t="s">
        <v>38</v>
      </c>
      <c r="F7" s="20">
        <v>0.2</v>
      </c>
      <c r="G7" s="20" t="s">
        <v>30</v>
      </c>
      <c r="J7" s="12" t="s">
        <v>43</v>
      </c>
      <c r="K7" s="12" t="s">
        <v>1</v>
      </c>
      <c r="L7" s="12"/>
      <c r="M7" s="12"/>
      <c r="N7" s="12" t="s">
        <v>38</v>
      </c>
      <c r="O7" s="20">
        <v>0.185</v>
      </c>
      <c r="P7" s="20" t="s">
        <v>30</v>
      </c>
    </row>
    <row r="8" spans="1:16">
      <c r="A8" s="14" t="s">
        <v>36</v>
      </c>
      <c r="B8" s="14" t="s">
        <v>1</v>
      </c>
      <c r="C8" s="14"/>
      <c r="D8" s="14"/>
      <c r="E8" s="14" t="s">
        <v>39</v>
      </c>
      <c r="F8" s="23">
        <v>200</v>
      </c>
      <c r="G8" s="23" t="s">
        <v>30</v>
      </c>
      <c r="J8" s="14" t="s">
        <v>43</v>
      </c>
      <c r="K8" s="14" t="s">
        <v>1</v>
      </c>
      <c r="L8" s="14"/>
      <c r="M8" s="14"/>
      <c r="N8" s="14" t="s">
        <v>39</v>
      </c>
      <c r="O8" s="23">
        <v>200</v>
      </c>
      <c r="P8" s="23" t="s">
        <v>30</v>
      </c>
    </row>
    <row r="9" spans="1:16">
      <c r="A9" s="16" t="s">
        <v>40</v>
      </c>
      <c r="B9" s="16" t="s">
        <v>1</v>
      </c>
      <c r="C9" s="16"/>
      <c r="D9" s="16"/>
      <c r="E9" s="16" t="s">
        <v>41</v>
      </c>
      <c r="F9" s="24">
        <v>75</v>
      </c>
      <c r="G9" s="24" t="s">
        <v>30</v>
      </c>
      <c r="J9" s="16" t="s">
        <v>44</v>
      </c>
      <c r="K9" s="16" t="s">
        <v>1</v>
      </c>
      <c r="L9" s="16"/>
      <c r="M9" s="16"/>
      <c r="N9" s="16" t="s">
        <v>41</v>
      </c>
      <c r="O9" s="24">
        <v>50</v>
      </c>
      <c r="P9" s="24" t="s">
        <v>30</v>
      </c>
    </row>
    <row r="10" spans="1:16">
      <c r="A10" s="12" t="s">
        <v>40</v>
      </c>
      <c r="B10" s="12" t="s">
        <v>1</v>
      </c>
      <c r="C10" s="12"/>
      <c r="D10" s="12"/>
      <c r="E10" s="12" t="s">
        <v>37</v>
      </c>
      <c r="F10" s="20">
        <v>30</v>
      </c>
      <c r="G10" s="20" t="s">
        <v>30</v>
      </c>
      <c r="J10" s="12" t="s">
        <v>44</v>
      </c>
      <c r="K10" s="12" t="s">
        <v>1</v>
      </c>
      <c r="L10" s="12"/>
      <c r="M10" s="12"/>
      <c r="N10" s="12" t="s">
        <v>37</v>
      </c>
      <c r="O10" s="20">
        <v>30</v>
      </c>
      <c r="P10" s="20" t="s">
        <v>30</v>
      </c>
    </row>
    <row r="11" spans="1:16">
      <c r="A11" s="12" t="s">
        <v>40</v>
      </c>
      <c r="B11" s="12" t="s">
        <v>1</v>
      </c>
      <c r="C11" s="12"/>
      <c r="D11" s="12"/>
      <c r="E11" s="12" t="s">
        <v>38</v>
      </c>
      <c r="F11" s="20">
        <v>0.185</v>
      </c>
      <c r="G11" s="20" t="s">
        <v>30</v>
      </c>
      <c r="J11" s="12" t="s">
        <v>44</v>
      </c>
      <c r="K11" s="12" t="s">
        <v>1</v>
      </c>
      <c r="L11" s="12"/>
      <c r="M11" s="12"/>
      <c r="N11" s="12" t="s">
        <v>38</v>
      </c>
      <c r="O11" s="20">
        <v>0.16500000000000001</v>
      </c>
      <c r="P11" s="20" t="s">
        <v>30</v>
      </c>
    </row>
    <row r="12" spans="1:16">
      <c r="A12" s="14" t="s">
        <v>40</v>
      </c>
      <c r="B12" s="14" t="s">
        <v>1</v>
      </c>
      <c r="C12" s="14"/>
      <c r="D12" s="14"/>
      <c r="E12" s="14" t="s">
        <v>39</v>
      </c>
      <c r="F12" s="23">
        <v>1000</v>
      </c>
      <c r="G12" s="23">
        <v>800</v>
      </c>
      <c r="J12" s="14" t="s">
        <v>44</v>
      </c>
      <c r="K12" s="14" t="s">
        <v>1</v>
      </c>
      <c r="L12" s="14"/>
      <c r="M12" s="14"/>
      <c r="N12" s="14" t="s">
        <v>39</v>
      </c>
      <c r="O12" s="23">
        <v>600</v>
      </c>
      <c r="P12" s="23" t="s">
        <v>30</v>
      </c>
    </row>
    <row r="13" spans="1:16">
      <c r="A13" s="16" t="s">
        <v>42</v>
      </c>
      <c r="B13" s="16" t="s">
        <v>1</v>
      </c>
      <c r="C13" s="16"/>
      <c r="D13" s="16"/>
      <c r="E13" s="16" t="s">
        <v>41</v>
      </c>
      <c r="F13" s="24">
        <v>375</v>
      </c>
      <c r="G13" s="24" t="s">
        <v>30</v>
      </c>
      <c r="J13" s="10" t="s">
        <v>45</v>
      </c>
      <c r="K13" s="10" t="s">
        <v>1</v>
      </c>
      <c r="L13" s="10"/>
      <c r="M13" s="10"/>
      <c r="N13" s="10" t="s">
        <v>41</v>
      </c>
      <c r="O13" s="19">
        <v>200</v>
      </c>
      <c r="P13" s="19" t="s">
        <v>30</v>
      </c>
    </row>
    <row r="14" spans="1:16">
      <c r="A14" s="12" t="s">
        <v>42</v>
      </c>
      <c r="B14" s="12" t="s">
        <v>1</v>
      </c>
      <c r="C14" s="12"/>
      <c r="D14" s="12"/>
      <c r="E14" s="12" t="s">
        <v>37</v>
      </c>
      <c r="F14" s="20">
        <v>30</v>
      </c>
      <c r="G14" s="20" t="s">
        <v>30</v>
      </c>
      <c r="J14" s="12" t="s">
        <v>45</v>
      </c>
      <c r="K14" s="12" t="s">
        <v>1</v>
      </c>
      <c r="L14" s="12"/>
      <c r="M14" s="12"/>
      <c r="N14" s="12" t="s">
        <v>37</v>
      </c>
      <c r="O14" s="20">
        <v>30</v>
      </c>
      <c r="P14" s="20" t="s">
        <v>30</v>
      </c>
    </row>
    <row r="15" spans="1:16">
      <c r="A15" s="12" t="s">
        <v>42</v>
      </c>
      <c r="B15" s="12" t="s">
        <v>1</v>
      </c>
      <c r="C15" s="12"/>
      <c r="D15" s="12"/>
      <c r="E15" s="12" t="s">
        <v>38</v>
      </c>
      <c r="F15" s="20">
        <v>0.17</v>
      </c>
      <c r="G15" s="20" t="s">
        <v>30</v>
      </c>
      <c r="J15" s="12" t="s">
        <v>45</v>
      </c>
      <c r="K15" s="12" t="s">
        <v>1</v>
      </c>
      <c r="L15" s="12"/>
      <c r="M15" s="12"/>
      <c r="N15" s="12" t="s">
        <v>38</v>
      </c>
      <c r="O15" s="20">
        <v>0.15</v>
      </c>
      <c r="P15" s="20" t="s">
        <v>30</v>
      </c>
    </row>
    <row r="16" spans="1:16">
      <c r="A16" s="14" t="s">
        <v>42</v>
      </c>
      <c r="B16" s="14" t="s">
        <v>1</v>
      </c>
      <c r="C16" s="14"/>
      <c r="D16" s="14"/>
      <c r="E16" s="14" t="s">
        <v>39</v>
      </c>
      <c r="F16" s="23">
        <v>1000</v>
      </c>
      <c r="G16" s="23">
        <v>800</v>
      </c>
      <c r="J16" s="14" t="s">
        <v>45</v>
      </c>
      <c r="K16" s="14" t="s">
        <v>1</v>
      </c>
      <c r="L16" s="14"/>
      <c r="M16" s="14"/>
      <c r="N16" s="14" t="s">
        <v>39</v>
      </c>
      <c r="O16" s="23">
        <v>600</v>
      </c>
      <c r="P16" s="23" t="s">
        <v>30</v>
      </c>
    </row>
    <row r="17" spans="1:16">
      <c r="A17" s="8" t="s">
        <v>71</v>
      </c>
      <c r="B17" s="8"/>
      <c r="C17" s="8"/>
      <c r="D17" s="8"/>
      <c r="E17" s="8"/>
      <c r="F17" s="18" t="s">
        <v>46</v>
      </c>
      <c r="G17" s="18" t="s">
        <v>31</v>
      </c>
      <c r="J17" s="8" t="s">
        <v>71</v>
      </c>
      <c r="K17" s="8"/>
      <c r="L17" s="8"/>
      <c r="M17" s="8"/>
      <c r="N17" s="8"/>
      <c r="O17" s="18" t="s">
        <v>46</v>
      </c>
      <c r="P17" s="18" t="s">
        <v>31</v>
      </c>
    </row>
    <row r="18" spans="1:16">
      <c r="A18" s="16" t="s">
        <v>61</v>
      </c>
      <c r="B18" s="16" t="s">
        <v>1</v>
      </c>
      <c r="C18" s="16"/>
      <c r="D18" s="16"/>
      <c r="E18" s="16" t="s">
        <v>41</v>
      </c>
      <c r="F18" s="24">
        <v>750</v>
      </c>
      <c r="G18" s="24" t="s">
        <v>30</v>
      </c>
      <c r="J18" s="16" t="s">
        <v>64</v>
      </c>
      <c r="K18" s="16" t="s">
        <v>1</v>
      </c>
      <c r="L18" s="16"/>
      <c r="M18" s="16"/>
      <c r="N18" s="16" t="s">
        <v>41</v>
      </c>
      <c r="O18" s="24">
        <v>400</v>
      </c>
      <c r="P18" s="24" t="s">
        <v>30</v>
      </c>
    </row>
    <row r="19" spans="1:16">
      <c r="A19" s="10" t="s">
        <v>61</v>
      </c>
      <c r="B19" s="12" t="s">
        <v>1</v>
      </c>
      <c r="C19" s="12"/>
      <c r="D19" s="12"/>
      <c r="E19" s="12" t="s">
        <v>37</v>
      </c>
      <c r="F19" s="20">
        <v>30</v>
      </c>
      <c r="G19" s="20" t="s">
        <v>30</v>
      </c>
      <c r="J19" s="10" t="s">
        <v>64</v>
      </c>
      <c r="K19" s="12" t="s">
        <v>1</v>
      </c>
      <c r="L19" s="12"/>
      <c r="M19" s="12"/>
      <c r="N19" s="12" t="s">
        <v>37</v>
      </c>
      <c r="O19" s="20">
        <v>30</v>
      </c>
      <c r="P19" s="20" t="s">
        <v>30</v>
      </c>
    </row>
    <row r="20" spans="1:16">
      <c r="A20" s="10" t="s">
        <v>61</v>
      </c>
      <c r="B20" s="12" t="s">
        <v>1</v>
      </c>
      <c r="C20" s="12"/>
      <c r="D20" s="12"/>
      <c r="E20" s="12" t="s">
        <v>38</v>
      </c>
      <c r="F20" s="20">
        <v>0.16</v>
      </c>
      <c r="G20" s="20" t="s">
        <v>30</v>
      </c>
      <c r="J20" s="10" t="s">
        <v>64</v>
      </c>
      <c r="K20" s="12" t="s">
        <v>1</v>
      </c>
      <c r="L20" s="12"/>
      <c r="M20" s="12"/>
      <c r="N20" s="12" t="s">
        <v>38</v>
      </c>
      <c r="O20" s="20">
        <v>0.12</v>
      </c>
      <c r="P20" s="20" t="s">
        <v>30</v>
      </c>
    </row>
    <row r="21" spans="1:16">
      <c r="A21" s="26" t="s">
        <v>61</v>
      </c>
      <c r="B21" s="14" t="s">
        <v>1</v>
      </c>
      <c r="C21" s="14"/>
      <c r="D21" s="14"/>
      <c r="E21" s="14" t="s">
        <v>39</v>
      </c>
      <c r="F21" s="23">
        <v>1250</v>
      </c>
      <c r="G21" s="23">
        <v>1000</v>
      </c>
      <c r="J21" s="26" t="s">
        <v>64</v>
      </c>
      <c r="K21" s="14" t="s">
        <v>1</v>
      </c>
      <c r="L21" s="14"/>
      <c r="M21" s="14"/>
      <c r="N21" s="14" t="s">
        <v>39</v>
      </c>
      <c r="O21" s="23">
        <v>1250</v>
      </c>
      <c r="P21" s="23">
        <v>1000</v>
      </c>
    </row>
    <row r="22" spans="1:16">
      <c r="A22" s="16" t="s">
        <v>62</v>
      </c>
      <c r="B22" s="16" t="s">
        <v>1</v>
      </c>
      <c r="C22" s="16"/>
      <c r="D22" s="16"/>
      <c r="E22" s="16" t="s">
        <v>41</v>
      </c>
      <c r="F22" s="24">
        <v>1500</v>
      </c>
      <c r="G22" s="24" t="s">
        <v>30</v>
      </c>
      <c r="J22" s="16" t="s">
        <v>65</v>
      </c>
      <c r="K22" s="16" t="s">
        <v>1</v>
      </c>
      <c r="L22" s="16"/>
      <c r="M22" s="16"/>
      <c r="N22" s="16" t="s">
        <v>41</v>
      </c>
      <c r="O22" s="24">
        <v>800</v>
      </c>
      <c r="P22" s="24" t="s">
        <v>30</v>
      </c>
    </row>
    <row r="23" spans="1:16">
      <c r="A23" s="10" t="s">
        <v>62</v>
      </c>
      <c r="B23" s="12" t="s">
        <v>1</v>
      </c>
      <c r="C23" s="12"/>
      <c r="D23" s="12"/>
      <c r="E23" s="12" t="s">
        <v>37</v>
      </c>
      <c r="F23" s="20">
        <v>30</v>
      </c>
      <c r="G23" s="20" t="s">
        <v>30</v>
      </c>
      <c r="J23" s="10" t="s">
        <v>65</v>
      </c>
      <c r="K23" s="12" t="s">
        <v>1</v>
      </c>
      <c r="L23" s="12"/>
      <c r="M23" s="12"/>
      <c r="N23" s="12" t="s">
        <v>37</v>
      </c>
      <c r="O23" s="20">
        <v>30</v>
      </c>
      <c r="P23" s="20" t="s">
        <v>30</v>
      </c>
    </row>
    <row r="24" spans="1:16">
      <c r="A24" s="10" t="s">
        <v>62</v>
      </c>
      <c r="B24" s="12" t="s">
        <v>1</v>
      </c>
      <c r="C24" s="12"/>
      <c r="D24" s="12"/>
      <c r="E24" s="12" t="s">
        <v>38</v>
      </c>
      <c r="F24" s="20">
        <v>0.12</v>
      </c>
      <c r="G24" s="20" t="s">
        <v>30</v>
      </c>
      <c r="J24" s="10" t="s">
        <v>65</v>
      </c>
      <c r="K24" s="12" t="s">
        <v>1</v>
      </c>
      <c r="L24" s="12"/>
      <c r="M24" s="12"/>
      <c r="N24" s="12" t="s">
        <v>38</v>
      </c>
      <c r="O24" s="20">
        <v>0.1</v>
      </c>
      <c r="P24" s="20" t="s">
        <v>30</v>
      </c>
    </row>
    <row r="25" spans="1:16">
      <c r="A25" s="26" t="s">
        <v>62</v>
      </c>
      <c r="B25" s="14" t="s">
        <v>1</v>
      </c>
      <c r="C25" s="14"/>
      <c r="D25" s="14"/>
      <c r="E25" s="14" t="s">
        <v>39</v>
      </c>
      <c r="F25" s="23">
        <v>1500</v>
      </c>
      <c r="G25" s="23">
        <v>2500</v>
      </c>
      <c r="J25" s="26" t="s">
        <v>65</v>
      </c>
      <c r="K25" s="14" t="s">
        <v>1</v>
      </c>
      <c r="L25" s="14"/>
      <c r="M25" s="14"/>
      <c r="N25" s="14" t="s">
        <v>39</v>
      </c>
      <c r="O25" s="23">
        <v>1500</v>
      </c>
      <c r="P25" s="23">
        <v>2500</v>
      </c>
    </row>
    <row r="26" spans="1:16">
      <c r="A26" s="16" t="s">
        <v>63</v>
      </c>
      <c r="B26" s="16" t="s">
        <v>1</v>
      </c>
      <c r="C26" s="16"/>
      <c r="D26" s="16"/>
      <c r="E26" s="16" t="s">
        <v>41</v>
      </c>
      <c r="F26" s="24">
        <v>1500</v>
      </c>
      <c r="G26" s="24" t="s">
        <v>30</v>
      </c>
      <c r="J26" s="16" t="s">
        <v>66</v>
      </c>
      <c r="K26" s="16" t="s">
        <v>1</v>
      </c>
      <c r="L26" s="16"/>
      <c r="M26" s="16"/>
      <c r="N26" s="16" t="s">
        <v>41</v>
      </c>
      <c r="O26" s="24">
        <v>800</v>
      </c>
      <c r="P26" s="24" t="s">
        <v>30</v>
      </c>
    </row>
    <row r="27" spans="1:16">
      <c r="A27" s="10" t="s">
        <v>63</v>
      </c>
      <c r="B27" s="12" t="s">
        <v>1</v>
      </c>
      <c r="C27" s="12"/>
      <c r="D27" s="12"/>
      <c r="E27" s="12" t="s">
        <v>37</v>
      </c>
      <c r="F27" s="20">
        <v>30</v>
      </c>
      <c r="G27" s="20" t="s">
        <v>30</v>
      </c>
      <c r="J27" s="10" t="s">
        <v>66</v>
      </c>
      <c r="K27" s="12" t="s">
        <v>1</v>
      </c>
      <c r="L27" s="12"/>
      <c r="M27" s="12"/>
      <c r="N27" s="12" t="s">
        <v>37</v>
      </c>
      <c r="O27" s="20">
        <v>30</v>
      </c>
      <c r="P27" s="20" t="s">
        <v>30</v>
      </c>
    </row>
    <row r="28" spans="1:16">
      <c r="A28" s="10" t="s">
        <v>63</v>
      </c>
      <c r="B28" s="12" t="s">
        <v>1</v>
      </c>
      <c r="C28" s="12"/>
      <c r="D28" s="12"/>
      <c r="E28" s="12" t="s">
        <v>38</v>
      </c>
      <c r="F28" s="20">
        <v>0.12</v>
      </c>
      <c r="G28" s="20" t="s">
        <v>30</v>
      </c>
      <c r="J28" s="10" t="s">
        <v>66</v>
      </c>
      <c r="K28" s="12" t="s">
        <v>1</v>
      </c>
      <c r="L28" s="12"/>
      <c r="M28" s="12"/>
      <c r="N28" s="12" t="s">
        <v>38</v>
      </c>
      <c r="O28" s="20">
        <v>0.1</v>
      </c>
      <c r="P28" s="20" t="s">
        <v>30</v>
      </c>
    </row>
    <row r="29" spans="1:16">
      <c r="A29" s="26" t="s">
        <v>63</v>
      </c>
      <c r="B29" s="14" t="s">
        <v>1</v>
      </c>
      <c r="C29" s="14"/>
      <c r="D29" s="14"/>
      <c r="E29" s="14" t="s">
        <v>39</v>
      </c>
      <c r="F29" s="23">
        <v>1500</v>
      </c>
      <c r="G29" s="23">
        <v>5000</v>
      </c>
      <c r="J29" s="26" t="s">
        <v>66</v>
      </c>
      <c r="K29" s="14" t="s">
        <v>1</v>
      </c>
      <c r="L29" s="14"/>
      <c r="M29" s="14"/>
      <c r="N29" s="14" t="s">
        <v>39</v>
      </c>
      <c r="O29" s="23">
        <v>1500</v>
      </c>
      <c r="P29" s="23">
        <v>5000</v>
      </c>
    </row>
    <row r="30" spans="1:16">
      <c r="A30" s="8" t="s">
        <v>72</v>
      </c>
      <c r="B30" s="8"/>
      <c r="C30" s="8"/>
      <c r="D30" s="8"/>
      <c r="E30" s="8"/>
      <c r="F30" s="18" t="s">
        <v>77</v>
      </c>
      <c r="G30" s="18" t="s">
        <v>31</v>
      </c>
      <c r="J30" s="8" t="s">
        <v>72</v>
      </c>
      <c r="K30" s="8"/>
      <c r="L30" s="8"/>
      <c r="M30" s="8"/>
      <c r="N30" s="8"/>
      <c r="O30" s="18" t="s">
        <v>77</v>
      </c>
      <c r="P30" s="18" t="s">
        <v>31</v>
      </c>
    </row>
    <row r="31" spans="1:16">
      <c r="A31" s="16" t="s">
        <v>67</v>
      </c>
      <c r="B31" s="16" t="s">
        <v>1</v>
      </c>
      <c r="C31" s="16"/>
      <c r="D31" s="16"/>
      <c r="E31" s="16" t="s">
        <v>41</v>
      </c>
      <c r="F31" s="24">
        <v>1500</v>
      </c>
      <c r="G31" s="24" t="s">
        <v>30</v>
      </c>
      <c r="J31" s="16" t="s">
        <v>73</v>
      </c>
      <c r="K31" s="16" t="s">
        <v>1</v>
      </c>
      <c r="L31" s="16"/>
      <c r="M31" s="16"/>
      <c r="N31" s="16" t="s">
        <v>41</v>
      </c>
      <c r="O31" s="24">
        <v>1000</v>
      </c>
      <c r="P31" s="24" t="s">
        <v>30</v>
      </c>
    </row>
    <row r="32" spans="1:16">
      <c r="A32" s="12" t="s">
        <v>67</v>
      </c>
      <c r="B32" s="12" t="s">
        <v>1</v>
      </c>
      <c r="C32" s="12"/>
      <c r="D32" s="12"/>
      <c r="E32" s="12" t="s">
        <v>37</v>
      </c>
      <c r="F32" s="20">
        <v>30</v>
      </c>
      <c r="G32" s="20" t="s">
        <v>30</v>
      </c>
      <c r="J32" s="12" t="s">
        <v>73</v>
      </c>
      <c r="K32" s="12" t="s">
        <v>1</v>
      </c>
      <c r="L32" s="12"/>
      <c r="M32" s="12"/>
      <c r="N32" s="12" t="s">
        <v>37</v>
      </c>
      <c r="O32" s="20">
        <v>30</v>
      </c>
      <c r="P32" s="20" t="s">
        <v>30</v>
      </c>
    </row>
    <row r="33" spans="1:16">
      <c r="A33" s="12" t="s">
        <v>67</v>
      </c>
      <c r="B33" s="12" t="s">
        <v>1</v>
      </c>
      <c r="C33" s="12"/>
      <c r="D33" s="12"/>
      <c r="E33" s="12" t="s">
        <v>38</v>
      </c>
      <c r="F33" s="20">
        <v>0.2</v>
      </c>
      <c r="G33" s="20" t="s">
        <v>30</v>
      </c>
      <c r="J33" s="12" t="s">
        <v>73</v>
      </c>
      <c r="K33" s="12" t="s">
        <v>1</v>
      </c>
      <c r="L33" s="12"/>
      <c r="M33" s="12"/>
      <c r="N33" s="12" t="s">
        <v>38</v>
      </c>
      <c r="O33" s="20">
        <v>0.2</v>
      </c>
      <c r="P33" s="20" t="s">
        <v>30</v>
      </c>
    </row>
    <row r="34" spans="1:16">
      <c r="A34" s="14" t="s">
        <v>67</v>
      </c>
      <c r="B34" s="14" t="s">
        <v>1</v>
      </c>
      <c r="C34" s="14"/>
      <c r="D34" s="14"/>
      <c r="E34" s="14" t="s">
        <v>39</v>
      </c>
      <c r="F34" s="23">
        <v>5000</v>
      </c>
      <c r="G34" s="23">
        <v>1000</v>
      </c>
      <c r="J34" s="14" t="s">
        <v>73</v>
      </c>
      <c r="K34" s="14" t="s">
        <v>1</v>
      </c>
      <c r="L34" s="14"/>
      <c r="M34" s="14"/>
      <c r="N34" s="14" t="s">
        <v>39</v>
      </c>
      <c r="O34" s="23">
        <v>5000</v>
      </c>
      <c r="P34" s="23">
        <v>1000</v>
      </c>
    </row>
    <row r="35" spans="1:16">
      <c r="A35" s="16" t="s">
        <v>68</v>
      </c>
      <c r="B35" s="16" t="s">
        <v>1</v>
      </c>
      <c r="C35" s="16"/>
      <c r="D35" s="16"/>
      <c r="E35" s="16" t="s">
        <v>41</v>
      </c>
      <c r="F35" s="24">
        <v>1125</v>
      </c>
      <c r="G35" s="24" t="s">
        <v>30</v>
      </c>
      <c r="J35" s="16" t="s">
        <v>74</v>
      </c>
      <c r="K35" s="16" t="s">
        <v>1</v>
      </c>
      <c r="L35" s="16"/>
      <c r="M35" s="16"/>
      <c r="N35" s="16" t="s">
        <v>41</v>
      </c>
      <c r="O35" s="24">
        <v>750</v>
      </c>
      <c r="P35" s="24" t="s">
        <v>30</v>
      </c>
    </row>
    <row r="36" spans="1:16">
      <c r="A36" s="12" t="s">
        <v>68</v>
      </c>
      <c r="B36" s="12" t="s">
        <v>1</v>
      </c>
      <c r="C36" s="12"/>
      <c r="D36" s="12"/>
      <c r="E36" s="12" t="s">
        <v>37</v>
      </c>
      <c r="F36" s="20">
        <v>30</v>
      </c>
      <c r="G36" s="20" t="s">
        <v>30</v>
      </c>
      <c r="J36" s="12" t="s">
        <v>74</v>
      </c>
      <c r="K36" s="12" t="s">
        <v>1</v>
      </c>
      <c r="L36" s="12"/>
      <c r="M36" s="12"/>
      <c r="N36" s="12" t="s">
        <v>37</v>
      </c>
      <c r="O36" s="20">
        <v>30</v>
      </c>
      <c r="P36" s="20" t="s">
        <v>30</v>
      </c>
    </row>
    <row r="37" spans="1:16">
      <c r="A37" s="12" t="s">
        <v>68</v>
      </c>
      <c r="B37" s="12" t="s">
        <v>1</v>
      </c>
      <c r="C37" s="12"/>
      <c r="D37" s="12"/>
      <c r="E37" s="12" t="s">
        <v>38</v>
      </c>
      <c r="F37" s="20">
        <v>0.3</v>
      </c>
      <c r="G37" s="20" t="s">
        <v>30</v>
      </c>
      <c r="J37" s="12" t="s">
        <v>74</v>
      </c>
      <c r="K37" s="12" t="s">
        <v>1</v>
      </c>
      <c r="L37" s="12"/>
      <c r="M37" s="12"/>
      <c r="N37" s="12" t="s">
        <v>38</v>
      </c>
      <c r="O37" s="20">
        <v>0.3</v>
      </c>
      <c r="P37" s="20" t="s">
        <v>30</v>
      </c>
    </row>
    <row r="38" spans="1:16">
      <c r="A38" s="14" t="s">
        <v>68</v>
      </c>
      <c r="B38" s="14" t="s">
        <v>1</v>
      </c>
      <c r="C38" s="14"/>
      <c r="D38" s="14"/>
      <c r="E38" s="14" t="s">
        <v>39</v>
      </c>
      <c r="F38" s="23">
        <v>10000</v>
      </c>
      <c r="G38" s="23">
        <v>2500</v>
      </c>
      <c r="J38" s="14" t="s">
        <v>74</v>
      </c>
      <c r="K38" s="14" t="s">
        <v>1</v>
      </c>
      <c r="L38" s="14"/>
      <c r="M38" s="14"/>
      <c r="N38" s="14" t="s">
        <v>39</v>
      </c>
      <c r="O38" s="23">
        <v>10000</v>
      </c>
      <c r="P38" s="23">
        <v>2500</v>
      </c>
    </row>
    <row r="39" spans="1:16">
      <c r="A39" s="16" t="s">
        <v>69</v>
      </c>
      <c r="B39" s="16" t="s">
        <v>1</v>
      </c>
      <c r="C39" s="16"/>
      <c r="D39" s="16"/>
      <c r="E39" s="16" t="s">
        <v>41</v>
      </c>
      <c r="F39" s="24">
        <v>7500</v>
      </c>
      <c r="G39" s="24" t="s">
        <v>30</v>
      </c>
      <c r="J39" s="16" t="s">
        <v>75</v>
      </c>
      <c r="K39" s="16" t="s">
        <v>1</v>
      </c>
      <c r="L39" s="16"/>
      <c r="M39" s="16"/>
      <c r="N39" s="16" t="s">
        <v>41</v>
      </c>
      <c r="O39" s="24">
        <v>5000</v>
      </c>
      <c r="P39" s="24" t="s">
        <v>30</v>
      </c>
    </row>
    <row r="40" spans="1:16">
      <c r="A40" s="12" t="s">
        <v>69</v>
      </c>
      <c r="B40" s="12" t="s">
        <v>1</v>
      </c>
      <c r="C40" s="12"/>
      <c r="D40" s="12"/>
      <c r="E40" s="12" t="s">
        <v>37</v>
      </c>
      <c r="F40" s="20">
        <v>30</v>
      </c>
      <c r="G40" s="20" t="s">
        <v>30</v>
      </c>
      <c r="J40" s="12" t="s">
        <v>75</v>
      </c>
      <c r="K40" s="12" t="s">
        <v>1</v>
      </c>
      <c r="L40" s="12"/>
      <c r="M40" s="12"/>
      <c r="N40" s="12" t="s">
        <v>37</v>
      </c>
      <c r="O40" s="20">
        <v>50</v>
      </c>
      <c r="P40" s="20" t="s">
        <v>30</v>
      </c>
    </row>
    <row r="41" spans="1:16">
      <c r="A41" s="12" t="s">
        <v>69</v>
      </c>
      <c r="B41" s="12" t="s">
        <v>1</v>
      </c>
      <c r="C41" s="12"/>
      <c r="D41" s="12"/>
      <c r="E41" s="12" t="s">
        <v>38</v>
      </c>
      <c r="F41" s="20">
        <v>0.1</v>
      </c>
      <c r="G41" s="20" t="s">
        <v>30</v>
      </c>
      <c r="J41" s="12" t="s">
        <v>75</v>
      </c>
      <c r="K41" s="12" t="s">
        <v>1</v>
      </c>
      <c r="L41" s="12"/>
      <c r="M41" s="12"/>
      <c r="N41" s="12" t="s">
        <v>38</v>
      </c>
      <c r="O41" s="20">
        <v>0.1</v>
      </c>
      <c r="P41" s="20" t="s">
        <v>30</v>
      </c>
    </row>
    <row r="42" spans="1:16">
      <c r="A42" s="14" t="s">
        <v>69</v>
      </c>
      <c r="B42" s="14" t="s">
        <v>1</v>
      </c>
      <c r="C42" s="14"/>
      <c r="D42" s="14"/>
      <c r="E42" s="14" t="s">
        <v>39</v>
      </c>
      <c r="F42" s="23">
        <v>20000</v>
      </c>
      <c r="G42" s="23">
        <v>5000</v>
      </c>
      <c r="J42" s="14" t="s">
        <v>75</v>
      </c>
      <c r="K42" s="14" t="s">
        <v>1</v>
      </c>
      <c r="L42" s="14"/>
      <c r="M42" s="14"/>
      <c r="N42" s="14" t="s">
        <v>39</v>
      </c>
      <c r="O42" s="23">
        <v>20000</v>
      </c>
      <c r="P42" s="23">
        <v>5000</v>
      </c>
    </row>
    <row r="43" spans="1:16">
      <c r="A43" s="16" t="s">
        <v>70</v>
      </c>
      <c r="B43" s="16" t="s">
        <v>1</v>
      </c>
      <c r="C43" s="16"/>
      <c r="D43" s="16"/>
      <c r="E43" s="16" t="s">
        <v>41</v>
      </c>
      <c r="F43" s="24">
        <v>1500</v>
      </c>
      <c r="G43" s="24" t="s">
        <v>30</v>
      </c>
      <c r="J43" s="16" t="s">
        <v>76</v>
      </c>
      <c r="K43" s="16" t="s">
        <v>1</v>
      </c>
      <c r="L43" s="16"/>
      <c r="M43" s="16"/>
      <c r="N43" s="16" t="s">
        <v>41</v>
      </c>
      <c r="O43" s="24">
        <v>1000</v>
      </c>
      <c r="P43" s="24" t="s">
        <v>30</v>
      </c>
    </row>
    <row r="44" spans="1:16">
      <c r="A44" s="12" t="s">
        <v>70</v>
      </c>
      <c r="B44" s="12" t="s">
        <v>1</v>
      </c>
      <c r="C44" s="12"/>
      <c r="D44" s="12"/>
      <c r="E44" s="12" t="s">
        <v>37</v>
      </c>
      <c r="F44" s="20">
        <v>30</v>
      </c>
      <c r="G44" s="20" t="s">
        <v>30</v>
      </c>
      <c r="J44" s="12" t="s">
        <v>76</v>
      </c>
      <c r="K44" s="12" t="s">
        <v>1</v>
      </c>
      <c r="L44" s="12"/>
      <c r="M44" s="12"/>
      <c r="N44" s="12" t="s">
        <v>37</v>
      </c>
      <c r="O44" s="20">
        <v>30</v>
      </c>
      <c r="P44" s="20" t="s">
        <v>30</v>
      </c>
    </row>
    <row r="45" spans="1:16">
      <c r="A45" s="12" t="s">
        <v>70</v>
      </c>
      <c r="B45" s="12" t="s">
        <v>1</v>
      </c>
      <c r="C45" s="12"/>
      <c r="D45" s="12"/>
      <c r="E45" s="12" t="s">
        <v>38</v>
      </c>
      <c r="F45" s="20">
        <v>0.05</v>
      </c>
      <c r="G45" s="20" t="s">
        <v>30</v>
      </c>
      <c r="J45" s="12" t="s">
        <v>76</v>
      </c>
      <c r="K45" s="12" t="s">
        <v>1</v>
      </c>
      <c r="L45" s="12"/>
      <c r="M45" s="12"/>
      <c r="N45" s="12" t="s">
        <v>38</v>
      </c>
      <c r="O45" s="20">
        <v>0.05</v>
      </c>
      <c r="P45" s="20" t="s">
        <v>30</v>
      </c>
    </row>
    <row r="46" spans="1:16">
      <c r="A46" s="14" t="s">
        <v>70</v>
      </c>
      <c r="B46" s="14" t="s">
        <v>1</v>
      </c>
      <c r="C46" s="14"/>
      <c r="D46" s="14"/>
      <c r="E46" s="14" t="s">
        <v>39</v>
      </c>
      <c r="F46" s="23">
        <v>50000</v>
      </c>
      <c r="G46" s="23">
        <v>5000</v>
      </c>
      <c r="J46" s="14" t="s">
        <v>76</v>
      </c>
      <c r="K46" s="14" t="s">
        <v>1</v>
      </c>
      <c r="L46" s="14"/>
      <c r="M46" s="14"/>
      <c r="N46" s="14" t="s">
        <v>39</v>
      </c>
      <c r="O46" s="23">
        <v>50000</v>
      </c>
      <c r="P46" s="23">
        <v>5000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topLeftCell="A4" workbookViewId="0">
      <selection activeCell="A4" sqref="A4"/>
    </sheetView>
  </sheetViews>
  <sheetFormatPr defaultRowHeight="18.75"/>
  <cols>
    <col min="1" max="1" width="52.5703125" style="5" customWidth="1"/>
    <col min="2" max="3" width="1.7109375" style="5" hidden="1" customWidth="1"/>
    <col min="4" max="4" width="1.7109375" style="5" customWidth="1"/>
    <col min="5" max="5" width="40.42578125" style="5" bestFit="1" customWidth="1"/>
    <col min="6" max="6" width="12.85546875" style="5" bestFit="1" customWidth="1"/>
    <col min="7" max="9" width="13.5703125" style="5" bestFit="1" customWidth="1"/>
    <col min="10" max="16384" width="9.140625" style="5"/>
  </cols>
  <sheetData>
    <row r="1" spans="1:9">
      <c r="A1" s="4" t="s">
        <v>52</v>
      </c>
    </row>
    <row r="3" spans="1:9">
      <c r="A3" s="6" t="s">
        <v>60</v>
      </c>
    </row>
    <row r="4" spans="1:9">
      <c r="A4" s="8" t="s">
        <v>34</v>
      </c>
      <c r="B4" s="8"/>
      <c r="C4" s="8"/>
      <c r="D4" s="8"/>
      <c r="E4" s="8" t="s">
        <v>50</v>
      </c>
      <c r="F4" s="18" t="s">
        <v>26</v>
      </c>
      <c r="G4" s="18" t="s">
        <v>25</v>
      </c>
      <c r="H4" s="18" t="s">
        <v>46</v>
      </c>
      <c r="I4" s="18" t="s">
        <v>31</v>
      </c>
    </row>
    <row r="5" spans="1:9">
      <c r="A5" s="10" t="s">
        <v>16</v>
      </c>
      <c r="B5" s="10"/>
      <c r="C5" s="10"/>
      <c r="D5" s="10" t="s">
        <v>1</v>
      </c>
      <c r="E5" s="10" t="s">
        <v>20</v>
      </c>
      <c r="F5" s="19">
        <v>350</v>
      </c>
      <c r="G5" s="19">
        <v>2500</v>
      </c>
      <c r="H5" s="19">
        <v>750</v>
      </c>
      <c r="I5" s="19">
        <v>2500</v>
      </c>
    </row>
    <row r="6" spans="1:9">
      <c r="A6" s="12" t="s">
        <v>16</v>
      </c>
      <c r="B6" s="12"/>
      <c r="C6" s="12"/>
      <c r="D6" s="12" t="s">
        <v>1</v>
      </c>
      <c r="E6" s="12" t="s">
        <v>29</v>
      </c>
      <c r="F6" s="20">
        <v>10</v>
      </c>
      <c r="G6" s="20" t="s">
        <v>30</v>
      </c>
      <c r="H6" s="20">
        <v>10</v>
      </c>
      <c r="I6" s="20">
        <v>8</v>
      </c>
    </row>
    <row r="7" spans="1:9">
      <c r="A7" s="12" t="s">
        <v>16</v>
      </c>
      <c r="B7" s="12"/>
      <c r="C7" s="12"/>
      <c r="D7" s="12" t="s">
        <v>1</v>
      </c>
      <c r="E7" s="12" t="s">
        <v>27</v>
      </c>
      <c r="F7" s="20">
        <v>7</v>
      </c>
      <c r="G7" s="20">
        <v>25</v>
      </c>
      <c r="H7" s="20">
        <v>10</v>
      </c>
      <c r="I7" s="20">
        <v>30</v>
      </c>
    </row>
    <row r="8" spans="1:9">
      <c r="A8" s="12" t="s">
        <v>16</v>
      </c>
      <c r="B8" s="12"/>
      <c r="C8" s="12"/>
      <c r="D8" s="12" t="s">
        <v>1</v>
      </c>
      <c r="E8" s="12" t="s">
        <v>17</v>
      </c>
      <c r="F8" s="20">
        <v>5</v>
      </c>
      <c r="G8" s="20">
        <v>14</v>
      </c>
      <c r="H8" s="20">
        <v>5</v>
      </c>
      <c r="I8" s="20">
        <v>20</v>
      </c>
    </row>
    <row r="9" spans="1:9">
      <c r="A9" s="12" t="s">
        <v>16</v>
      </c>
      <c r="B9" s="12"/>
      <c r="C9" s="12"/>
      <c r="D9" s="12" t="s">
        <v>1</v>
      </c>
      <c r="E9" s="12" t="s">
        <v>18</v>
      </c>
      <c r="F9" s="20" t="s">
        <v>28</v>
      </c>
      <c r="G9" s="20" t="s">
        <v>19</v>
      </c>
      <c r="H9" s="20" t="s">
        <v>47</v>
      </c>
      <c r="I9" s="20" t="s">
        <v>80</v>
      </c>
    </row>
    <row r="10" spans="1:9">
      <c r="A10" s="12" t="s">
        <v>16</v>
      </c>
      <c r="B10" s="12"/>
      <c r="C10" s="12"/>
      <c r="D10" s="12" t="s">
        <v>1</v>
      </c>
      <c r="E10" s="12" t="s">
        <v>21</v>
      </c>
      <c r="F10" s="20">
        <v>10</v>
      </c>
      <c r="G10" s="20">
        <v>20</v>
      </c>
      <c r="H10" s="20">
        <v>10</v>
      </c>
      <c r="I10" s="20">
        <v>25</v>
      </c>
    </row>
    <row r="11" spans="1:9">
      <c r="A11" s="12" t="s">
        <v>16</v>
      </c>
      <c r="B11" s="12"/>
      <c r="C11" s="12"/>
      <c r="D11" s="12" t="s">
        <v>1</v>
      </c>
      <c r="E11" s="12" t="s">
        <v>22</v>
      </c>
      <c r="F11" s="20">
        <v>3</v>
      </c>
      <c r="G11" s="20">
        <v>2</v>
      </c>
      <c r="H11" s="20">
        <v>3</v>
      </c>
      <c r="I11" s="20">
        <v>2</v>
      </c>
    </row>
    <row r="12" spans="1:9">
      <c r="A12" s="21" t="s">
        <v>16</v>
      </c>
      <c r="B12" s="21"/>
      <c r="C12" s="21"/>
      <c r="D12" s="21" t="s">
        <v>1</v>
      </c>
      <c r="E12" s="21" t="s">
        <v>23</v>
      </c>
      <c r="F12" s="22">
        <v>0</v>
      </c>
      <c r="G12" s="22">
        <v>0.65</v>
      </c>
      <c r="H12" s="22">
        <v>0</v>
      </c>
      <c r="I12" s="22">
        <v>0.65</v>
      </c>
    </row>
    <row r="13" spans="1:9">
      <c r="A13" s="8" t="s">
        <v>35</v>
      </c>
      <c r="B13" s="8"/>
      <c r="C13" s="8"/>
      <c r="D13" s="8"/>
      <c r="E13" s="8" t="s">
        <v>50</v>
      </c>
      <c r="F13" s="18" t="s">
        <v>26</v>
      </c>
      <c r="G13" s="18" t="s">
        <v>25</v>
      </c>
      <c r="H13" s="18" t="s">
        <v>46</v>
      </c>
      <c r="I13" s="18" t="s">
        <v>31</v>
      </c>
    </row>
    <row r="14" spans="1:9">
      <c r="A14" s="10" t="s">
        <v>32</v>
      </c>
      <c r="B14" s="10"/>
      <c r="C14" s="10"/>
      <c r="D14" s="10" t="s">
        <v>1</v>
      </c>
      <c r="E14" s="10" t="s">
        <v>20</v>
      </c>
      <c r="F14" s="19">
        <v>350</v>
      </c>
      <c r="G14" s="19">
        <v>3500</v>
      </c>
      <c r="H14" s="19">
        <v>750</v>
      </c>
      <c r="I14" s="19">
        <v>3500</v>
      </c>
    </row>
    <row r="15" spans="1:9">
      <c r="A15" s="12" t="s">
        <v>32</v>
      </c>
      <c r="B15" s="12"/>
      <c r="C15" s="12"/>
      <c r="D15" s="12" t="s">
        <v>1</v>
      </c>
      <c r="E15" s="12" t="s">
        <v>29</v>
      </c>
      <c r="F15" s="20">
        <v>10</v>
      </c>
      <c r="G15" s="20" t="s">
        <v>30</v>
      </c>
      <c r="H15" s="20">
        <v>10</v>
      </c>
      <c r="I15" s="20">
        <v>8</v>
      </c>
    </row>
    <row r="16" spans="1:9">
      <c r="A16" s="12" t="s">
        <v>32</v>
      </c>
      <c r="B16" s="12"/>
      <c r="C16" s="12"/>
      <c r="D16" s="12" t="s">
        <v>1</v>
      </c>
      <c r="E16" s="12" t="s">
        <v>33</v>
      </c>
      <c r="F16" s="20">
        <v>7</v>
      </c>
      <c r="G16" s="20">
        <v>15</v>
      </c>
      <c r="H16" s="20">
        <v>10</v>
      </c>
      <c r="I16" s="20">
        <v>15</v>
      </c>
    </row>
    <row r="17" spans="1:9">
      <c r="A17" s="12" t="s">
        <v>32</v>
      </c>
      <c r="B17" s="12"/>
      <c r="C17" s="12"/>
      <c r="D17" s="12" t="s">
        <v>1</v>
      </c>
      <c r="E17" s="12" t="s">
        <v>17</v>
      </c>
      <c r="F17" s="20">
        <v>5</v>
      </c>
      <c r="G17" s="20">
        <v>14</v>
      </c>
      <c r="H17" s="20">
        <v>5</v>
      </c>
      <c r="I17" s="20">
        <v>15</v>
      </c>
    </row>
    <row r="18" spans="1:9">
      <c r="A18" s="12" t="s">
        <v>32</v>
      </c>
      <c r="B18" s="12"/>
      <c r="C18" s="12"/>
      <c r="D18" s="12" t="s">
        <v>1</v>
      </c>
      <c r="E18" s="12" t="s">
        <v>18</v>
      </c>
      <c r="F18" s="20" t="s">
        <v>28</v>
      </c>
      <c r="G18" s="20" t="s">
        <v>24</v>
      </c>
      <c r="H18" s="20" t="s">
        <v>47</v>
      </c>
      <c r="I18" s="20" t="s">
        <v>81</v>
      </c>
    </row>
    <row r="19" spans="1:9">
      <c r="A19" s="12" t="s">
        <v>32</v>
      </c>
      <c r="B19" s="12"/>
      <c r="C19" s="12"/>
      <c r="D19" s="12" t="s">
        <v>1</v>
      </c>
      <c r="E19" s="12" t="s">
        <v>21</v>
      </c>
      <c r="F19" s="20">
        <v>10</v>
      </c>
      <c r="G19" s="20">
        <v>20</v>
      </c>
      <c r="H19" s="20">
        <v>10</v>
      </c>
      <c r="I19" s="20">
        <v>20</v>
      </c>
    </row>
    <row r="20" spans="1:9">
      <c r="A20" s="12" t="s">
        <v>32</v>
      </c>
      <c r="B20" s="12"/>
      <c r="C20" s="12"/>
      <c r="D20" s="12" t="s">
        <v>1</v>
      </c>
      <c r="E20" s="12" t="s">
        <v>22</v>
      </c>
      <c r="F20" s="20">
        <v>3</v>
      </c>
      <c r="G20" s="20">
        <v>2</v>
      </c>
      <c r="H20" s="20">
        <v>3</v>
      </c>
      <c r="I20" s="20">
        <v>2</v>
      </c>
    </row>
    <row r="21" spans="1:9">
      <c r="A21" s="14" t="s">
        <v>32</v>
      </c>
      <c r="B21" s="14"/>
      <c r="C21" s="14"/>
      <c r="D21" s="14" t="s">
        <v>1</v>
      </c>
      <c r="E21" s="14" t="s">
        <v>23</v>
      </c>
      <c r="F21" s="23">
        <v>0</v>
      </c>
      <c r="G21" s="23">
        <v>0.65</v>
      </c>
      <c r="H21" s="23">
        <v>0</v>
      </c>
      <c r="I21" s="23">
        <v>0.65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8.75"/>
  <cols>
    <col min="1" max="1" width="22.42578125" style="5" customWidth="1"/>
    <col min="2" max="2" width="1.5703125" style="5" hidden="1" customWidth="1"/>
    <col min="3" max="3" width="17.5703125" style="5" hidden="1" customWidth="1"/>
    <col min="4" max="4" width="1.5703125" style="5" bestFit="1" customWidth="1"/>
    <col min="5" max="5" width="33.85546875" style="5" bestFit="1" customWidth="1"/>
    <col min="6" max="7" width="13.85546875" style="5" customWidth="1"/>
    <col min="8" max="16384" width="9.140625" style="5"/>
  </cols>
  <sheetData>
    <row r="1" spans="1:7">
      <c r="A1" s="4" t="s">
        <v>52</v>
      </c>
    </row>
    <row r="3" spans="1:7">
      <c r="A3" s="6" t="s">
        <v>51</v>
      </c>
    </row>
    <row r="4" spans="1:7">
      <c r="A4" s="8"/>
      <c r="B4" s="8"/>
      <c r="C4" s="8"/>
      <c r="D4" s="8"/>
      <c r="E4" s="8" t="s">
        <v>50</v>
      </c>
      <c r="F4" s="9" t="s">
        <v>26</v>
      </c>
      <c r="G4" s="9" t="s">
        <v>31</v>
      </c>
    </row>
    <row r="5" spans="1:7">
      <c r="A5" s="16" t="s">
        <v>10</v>
      </c>
      <c r="B5" s="16"/>
      <c r="C5" s="16"/>
      <c r="D5" s="16" t="s">
        <v>1</v>
      </c>
      <c r="E5" s="16" t="s">
        <v>11</v>
      </c>
      <c r="F5" s="17">
        <v>7.9999999999999996E-6</v>
      </c>
      <c r="G5" s="17">
        <v>6.0000000000000002E-6</v>
      </c>
    </row>
    <row r="6" spans="1:7">
      <c r="A6" s="12" t="s">
        <v>10</v>
      </c>
      <c r="B6" s="12"/>
      <c r="C6" s="12"/>
      <c r="D6" s="12" t="s">
        <v>1</v>
      </c>
      <c r="E6" s="12" t="s">
        <v>12</v>
      </c>
      <c r="F6" s="13">
        <v>5.0000000000000001E-3</v>
      </c>
      <c r="G6" s="13">
        <v>1E-3</v>
      </c>
    </row>
    <row r="7" spans="1:7">
      <c r="A7" s="14" t="s">
        <v>10</v>
      </c>
      <c r="B7" s="14"/>
      <c r="C7" s="14"/>
      <c r="D7" s="14" t="s">
        <v>1</v>
      </c>
      <c r="E7" s="14" t="s">
        <v>13</v>
      </c>
      <c r="F7" s="15">
        <v>3.0000000000000001E-5</v>
      </c>
      <c r="G7" s="15">
        <v>6.0000000000000002E-5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E4" sqref="E4"/>
    </sheetView>
  </sheetViews>
  <sheetFormatPr defaultRowHeight="18.75"/>
  <cols>
    <col min="1" max="1" width="21.85546875" style="5" customWidth="1"/>
    <col min="2" max="2" width="1.5703125" style="5" bestFit="1" customWidth="1"/>
    <col min="3" max="3" width="21.42578125" style="5" bestFit="1" customWidth="1"/>
    <col min="4" max="4" width="1.5703125" style="5" bestFit="1" customWidth="1"/>
    <col min="5" max="5" width="33" style="5" bestFit="1" customWidth="1"/>
    <col min="6" max="6" width="15.140625" style="5" customWidth="1"/>
    <col min="7" max="8" width="17.140625" style="5" customWidth="1"/>
    <col min="9" max="9" width="20.140625" style="5" customWidth="1"/>
    <col min="10" max="16384" width="9.140625" style="5"/>
  </cols>
  <sheetData>
    <row r="1" spans="1:9">
      <c r="A1" s="4" t="s">
        <v>52</v>
      </c>
    </row>
    <row r="3" spans="1:9">
      <c r="A3" s="6" t="s">
        <v>49</v>
      </c>
      <c r="E3" s="7"/>
      <c r="F3" s="7"/>
      <c r="G3" s="32" t="s">
        <v>31</v>
      </c>
      <c r="H3" s="32"/>
      <c r="I3" s="32"/>
    </row>
    <row r="4" spans="1:9">
      <c r="A4" s="8"/>
      <c r="B4" s="8"/>
      <c r="C4" s="8"/>
      <c r="D4" s="8"/>
      <c r="E4" s="9" t="s">
        <v>50</v>
      </c>
      <c r="F4" s="9" t="s">
        <v>26</v>
      </c>
      <c r="G4" s="9" t="s">
        <v>53</v>
      </c>
      <c r="H4" s="9" t="s">
        <v>55</v>
      </c>
      <c r="I4" s="9" t="s">
        <v>59</v>
      </c>
    </row>
    <row r="5" spans="1:9">
      <c r="A5" s="10" t="s">
        <v>0</v>
      </c>
      <c r="B5" s="10" t="s">
        <v>1</v>
      </c>
      <c r="C5" s="10" t="s">
        <v>2</v>
      </c>
      <c r="D5" s="10" t="s">
        <v>1</v>
      </c>
      <c r="E5" s="10" t="s">
        <v>9</v>
      </c>
      <c r="F5" s="11">
        <v>3</v>
      </c>
      <c r="G5" s="33" t="s">
        <v>54</v>
      </c>
      <c r="H5" s="11">
        <v>3</v>
      </c>
      <c r="I5" s="11">
        <v>2</v>
      </c>
    </row>
    <row r="6" spans="1:9">
      <c r="A6" s="12" t="s">
        <v>0</v>
      </c>
      <c r="B6" s="12" t="s">
        <v>1</v>
      </c>
      <c r="C6" s="12" t="s">
        <v>2</v>
      </c>
      <c r="D6" s="12" t="s">
        <v>1</v>
      </c>
      <c r="E6" s="12" t="s">
        <v>3</v>
      </c>
      <c r="F6" s="13">
        <v>7</v>
      </c>
      <c r="G6" s="34"/>
      <c r="H6" s="13">
        <v>5</v>
      </c>
      <c r="I6" s="13">
        <v>50</v>
      </c>
    </row>
    <row r="7" spans="1:9">
      <c r="A7" s="12" t="s">
        <v>0</v>
      </c>
      <c r="B7" s="12" t="s">
        <v>1</v>
      </c>
      <c r="C7" s="12" t="s">
        <v>2</v>
      </c>
      <c r="D7" s="12" t="s">
        <v>1</v>
      </c>
      <c r="E7" s="12" t="s">
        <v>4</v>
      </c>
      <c r="F7" s="13">
        <v>3</v>
      </c>
      <c r="G7" s="34"/>
      <c r="H7" s="13">
        <v>15</v>
      </c>
      <c r="I7" s="13">
        <v>0</v>
      </c>
    </row>
    <row r="8" spans="1:9">
      <c r="A8" s="12" t="s">
        <v>0</v>
      </c>
      <c r="B8" s="12" t="s">
        <v>1</v>
      </c>
      <c r="C8" s="12" t="s">
        <v>2</v>
      </c>
      <c r="D8" s="12" t="s">
        <v>1</v>
      </c>
      <c r="E8" s="12" t="s">
        <v>5</v>
      </c>
      <c r="F8" s="13">
        <v>5</v>
      </c>
      <c r="G8" s="34"/>
      <c r="H8" s="13">
        <v>2</v>
      </c>
      <c r="I8" s="13">
        <v>100</v>
      </c>
    </row>
    <row r="9" spans="1:9">
      <c r="A9" s="12" t="s">
        <v>0</v>
      </c>
      <c r="B9" s="12" t="s">
        <v>1</v>
      </c>
      <c r="C9" s="12" t="s">
        <v>2</v>
      </c>
      <c r="D9" s="12" t="s">
        <v>1</v>
      </c>
      <c r="E9" s="12" t="s">
        <v>6</v>
      </c>
      <c r="F9" s="13">
        <v>20</v>
      </c>
      <c r="G9" s="34"/>
      <c r="H9" s="13">
        <v>4</v>
      </c>
      <c r="I9" s="13">
        <v>200</v>
      </c>
    </row>
    <row r="10" spans="1:9">
      <c r="A10" s="12" t="s">
        <v>0</v>
      </c>
      <c r="B10" s="12" t="s">
        <v>1</v>
      </c>
      <c r="C10" s="12" t="s">
        <v>2</v>
      </c>
      <c r="D10" s="12" t="s">
        <v>1</v>
      </c>
      <c r="E10" s="12" t="s">
        <v>7</v>
      </c>
      <c r="F10" s="13" t="s">
        <v>14</v>
      </c>
      <c r="G10" s="34"/>
      <c r="H10" s="13" t="s">
        <v>56</v>
      </c>
      <c r="I10" s="13" t="s">
        <v>56</v>
      </c>
    </row>
    <row r="11" spans="1:9">
      <c r="A11" s="14" t="s">
        <v>0</v>
      </c>
      <c r="B11" s="14" t="s">
        <v>1</v>
      </c>
      <c r="C11" s="14" t="s">
        <v>2</v>
      </c>
      <c r="D11" s="14" t="s">
        <v>1</v>
      </c>
      <c r="E11" s="14" t="s">
        <v>8</v>
      </c>
      <c r="F11" s="15" t="s">
        <v>15</v>
      </c>
      <c r="G11" s="35"/>
      <c r="H11" s="15" t="s">
        <v>57</v>
      </c>
      <c r="I11" s="15" t="s">
        <v>58</v>
      </c>
    </row>
  </sheetData>
  <mergeCells count="2">
    <mergeCell ref="G3:I3"/>
    <mergeCell ref="G5:G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28"/>
  <sheetViews>
    <sheetView tabSelected="1" workbookViewId="0">
      <selection activeCell="A123" sqref="A123"/>
    </sheetView>
  </sheetViews>
  <sheetFormatPr defaultRowHeight="15"/>
  <cols>
    <col min="1" max="1" width="25.28515625" bestFit="1" customWidth="1"/>
    <col min="2" max="2" width="20.28515625" bestFit="1" customWidth="1"/>
    <col min="3" max="3" width="22.5703125" bestFit="1" customWidth="1"/>
    <col min="4" max="4" width="20.28515625" bestFit="1" customWidth="1"/>
    <col min="5" max="5" width="46.42578125" bestFit="1" customWidth="1"/>
    <col min="6" max="6" width="15.7109375" bestFit="1" customWidth="1"/>
  </cols>
  <sheetData>
    <row r="2" spans="1:6" ht="18.75">
      <c r="A2" s="25" t="s">
        <v>82</v>
      </c>
    </row>
    <row r="4" spans="1:6">
      <c r="A4" t="s">
        <v>83</v>
      </c>
    </row>
    <row r="5" spans="1:6">
      <c r="A5" t="s">
        <v>84</v>
      </c>
    </row>
    <row r="6" spans="1:6">
      <c r="A6" t="s">
        <v>85</v>
      </c>
    </row>
    <row r="7" spans="1:6">
      <c r="A7" t="s">
        <v>99</v>
      </c>
    </row>
    <row r="8" spans="1:6">
      <c r="A8" t="s">
        <v>86</v>
      </c>
    </row>
    <row r="10" spans="1:6">
      <c r="A10" t="s">
        <v>92</v>
      </c>
      <c r="B10">
        <v>1.4999999999999999E-4</v>
      </c>
    </row>
    <row r="11" spans="1:6">
      <c r="A11" t="s">
        <v>93</v>
      </c>
      <c r="B11">
        <v>0.9</v>
      </c>
    </row>
    <row r="12" spans="1:6">
      <c r="A12" s="28" t="s">
        <v>87</v>
      </c>
      <c r="B12" s="28" t="s">
        <v>94</v>
      </c>
      <c r="C12" s="28" t="s">
        <v>95</v>
      </c>
      <c r="D12" s="28" t="s">
        <v>98</v>
      </c>
      <c r="E12" s="28" t="s">
        <v>97</v>
      </c>
      <c r="F12" s="28" t="s">
        <v>96</v>
      </c>
    </row>
    <row r="13" spans="1:6">
      <c r="A13" s="3">
        <v>1</v>
      </c>
      <c r="B13" s="31">
        <f>1+(A13*$B$11)</f>
        <v>1.9</v>
      </c>
      <c r="C13" s="31">
        <f>B13</f>
        <v>1.9</v>
      </c>
      <c r="D13" s="31">
        <f>C13/A13</f>
        <v>1.9</v>
      </c>
      <c r="E13" s="31">
        <f>D13*$B$10</f>
        <v>2.8499999999999999E-4</v>
      </c>
      <c r="F13" s="31">
        <f>E13*A13</f>
        <v>2.8499999999999999E-4</v>
      </c>
    </row>
    <row r="14" spans="1:6">
      <c r="A14" s="1">
        <v>2</v>
      </c>
      <c r="B14" s="29">
        <f>POWER($B$11,A14)</f>
        <v>0.81</v>
      </c>
      <c r="C14" s="29">
        <f>(B14+C13)</f>
        <v>2.71</v>
      </c>
      <c r="D14" s="29">
        <f t="shared" ref="D14:D22" si="0">C14/A14</f>
        <v>1.355</v>
      </c>
      <c r="E14" s="29">
        <f t="shared" ref="E14:E77" si="1">D14*$B$10</f>
        <v>2.0324999999999998E-4</v>
      </c>
      <c r="F14" s="29">
        <f t="shared" ref="F14:F22" si="2">E14*A14</f>
        <v>4.0649999999999996E-4</v>
      </c>
    </row>
    <row r="15" spans="1:6">
      <c r="A15" s="1">
        <v>3</v>
      </c>
      <c r="B15" s="29">
        <f t="shared" ref="B15:B78" si="3">POWER($B$11,A15)</f>
        <v>0.72900000000000009</v>
      </c>
      <c r="C15" s="29">
        <f t="shared" ref="C15:C22" si="4">(B15+C14)</f>
        <v>3.4390000000000001</v>
      </c>
      <c r="D15" s="29">
        <f t="shared" si="0"/>
        <v>1.1463333333333334</v>
      </c>
      <c r="E15" s="29">
        <f t="shared" si="1"/>
        <v>1.7195000000000001E-4</v>
      </c>
      <c r="F15" s="29">
        <f t="shared" si="2"/>
        <v>5.1584999999999999E-4</v>
      </c>
    </row>
    <row r="16" spans="1:6">
      <c r="A16" s="1">
        <v>4</v>
      </c>
      <c r="B16" s="29">
        <f t="shared" si="3"/>
        <v>0.65610000000000013</v>
      </c>
      <c r="C16" s="29">
        <f t="shared" si="4"/>
        <v>4.0951000000000004</v>
      </c>
      <c r="D16" s="29">
        <f t="shared" si="0"/>
        <v>1.0237750000000001</v>
      </c>
      <c r="E16" s="29">
        <f t="shared" si="1"/>
        <v>1.5356625E-4</v>
      </c>
      <c r="F16" s="29">
        <f t="shared" si="2"/>
        <v>6.1426500000000001E-4</v>
      </c>
    </row>
    <row r="17" spans="1:6">
      <c r="A17" s="1">
        <v>5</v>
      </c>
      <c r="B17" s="29">
        <f t="shared" si="3"/>
        <v>0.59049000000000018</v>
      </c>
      <c r="C17" s="29">
        <f t="shared" si="4"/>
        <v>4.6855900000000004</v>
      </c>
      <c r="D17" s="29">
        <f t="shared" si="0"/>
        <v>0.93711800000000012</v>
      </c>
      <c r="E17" s="29">
        <f t="shared" si="1"/>
        <v>1.4056769999999999E-4</v>
      </c>
      <c r="F17" s="29">
        <f t="shared" si="2"/>
        <v>7.0283849999999996E-4</v>
      </c>
    </row>
    <row r="18" spans="1:6">
      <c r="A18" s="1">
        <v>6</v>
      </c>
      <c r="B18" s="29">
        <f t="shared" si="3"/>
        <v>0.53144100000000016</v>
      </c>
      <c r="C18" s="29">
        <f t="shared" si="4"/>
        <v>5.2170310000000004</v>
      </c>
      <c r="D18" s="29">
        <f t="shared" si="0"/>
        <v>0.86950516666666677</v>
      </c>
      <c r="E18" s="29">
        <f t="shared" si="1"/>
        <v>1.3042577500000001E-4</v>
      </c>
      <c r="F18" s="29">
        <f t="shared" si="2"/>
        <v>7.8255464999999998E-4</v>
      </c>
    </row>
    <row r="19" spans="1:6">
      <c r="A19" s="1">
        <v>7</v>
      </c>
      <c r="B19" s="29">
        <f t="shared" si="3"/>
        <v>0.47829690000000014</v>
      </c>
      <c r="C19" s="29">
        <f t="shared" si="4"/>
        <v>5.6953279000000006</v>
      </c>
      <c r="D19" s="29">
        <f t="shared" si="0"/>
        <v>0.81361827142857146</v>
      </c>
      <c r="E19" s="29">
        <f t="shared" si="1"/>
        <v>1.2204274071428571E-4</v>
      </c>
      <c r="F19" s="29">
        <f t="shared" si="2"/>
        <v>8.542991849999999E-4</v>
      </c>
    </row>
    <row r="20" spans="1:6">
      <c r="A20" s="1">
        <v>8</v>
      </c>
      <c r="B20" s="29">
        <f t="shared" si="3"/>
        <v>0.43046721000000016</v>
      </c>
      <c r="C20" s="29">
        <f t="shared" si="4"/>
        <v>6.1257951100000003</v>
      </c>
      <c r="D20" s="29">
        <f t="shared" si="0"/>
        <v>0.76572438875000004</v>
      </c>
      <c r="E20" s="29">
        <f t="shared" si="1"/>
        <v>1.148586583125E-4</v>
      </c>
      <c r="F20" s="29">
        <f t="shared" si="2"/>
        <v>9.1886926650000002E-4</v>
      </c>
    </row>
    <row r="21" spans="1:6">
      <c r="A21" s="1">
        <v>9</v>
      </c>
      <c r="B21" s="29">
        <f t="shared" si="3"/>
        <v>0.38742048900000015</v>
      </c>
      <c r="C21" s="29">
        <f t="shared" si="4"/>
        <v>6.5132155990000005</v>
      </c>
      <c r="D21" s="29">
        <f t="shared" si="0"/>
        <v>0.72369062211111113</v>
      </c>
      <c r="E21" s="29">
        <f t="shared" si="1"/>
        <v>1.0855359331666666E-4</v>
      </c>
      <c r="F21" s="29">
        <f t="shared" si="2"/>
        <v>9.7698233984999986E-4</v>
      </c>
    </row>
    <row r="22" spans="1:6">
      <c r="A22" s="1">
        <v>10</v>
      </c>
      <c r="B22" s="29">
        <f t="shared" si="3"/>
        <v>0.34867844010000015</v>
      </c>
      <c r="C22" s="29">
        <f t="shared" si="4"/>
        <v>6.861894039100001</v>
      </c>
      <c r="D22" s="29">
        <f t="shared" si="0"/>
        <v>0.68618940391000005</v>
      </c>
      <c r="E22" s="29">
        <f t="shared" si="1"/>
        <v>1.0292841058649999E-4</v>
      </c>
      <c r="F22" s="29">
        <f t="shared" si="2"/>
        <v>1.029284105865E-3</v>
      </c>
    </row>
    <row r="23" spans="1:6" hidden="1">
      <c r="A23" s="1">
        <v>11</v>
      </c>
      <c r="B23" s="29">
        <f t="shared" si="3"/>
        <v>0.31381059609000017</v>
      </c>
      <c r="C23" s="29">
        <f t="shared" ref="C23:C86" si="5">(B23+C22)</f>
        <v>7.1757046351900016</v>
      </c>
      <c r="D23" s="29">
        <f t="shared" ref="D23:D86" si="6">C23/A23</f>
        <v>0.65233678501727288</v>
      </c>
      <c r="E23" s="29">
        <f t="shared" si="1"/>
        <v>9.7850517752590929E-5</v>
      </c>
      <c r="F23" s="29">
        <f t="shared" ref="F23:F86" si="7">E23*A23</f>
        <v>1.0763556952785003E-3</v>
      </c>
    </row>
    <row r="24" spans="1:6" hidden="1">
      <c r="A24" s="1">
        <v>12</v>
      </c>
      <c r="B24" s="29">
        <f t="shared" si="3"/>
        <v>0.28242953648100017</v>
      </c>
      <c r="C24" s="29">
        <f t="shared" si="5"/>
        <v>7.4581341716710021</v>
      </c>
      <c r="D24" s="29">
        <f t="shared" si="6"/>
        <v>0.62151118097258351</v>
      </c>
      <c r="E24" s="29">
        <f t="shared" si="1"/>
        <v>9.3226677145887517E-5</v>
      </c>
      <c r="F24" s="29">
        <f t="shared" si="7"/>
        <v>1.1187201257506503E-3</v>
      </c>
    </row>
    <row r="25" spans="1:6" hidden="1">
      <c r="A25" s="1">
        <v>13</v>
      </c>
      <c r="B25" s="29">
        <f t="shared" si="3"/>
        <v>0.25418658283290019</v>
      </c>
      <c r="C25" s="29">
        <f t="shared" si="5"/>
        <v>7.7123207545039021</v>
      </c>
      <c r="D25" s="29">
        <f t="shared" si="6"/>
        <v>0.59325544265414631</v>
      </c>
      <c r="E25" s="29">
        <f t="shared" si="1"/>
        <v>8.8988316398121945E-5</v>
      </c>
      <c r="F25" s="29">
        <f t="shared" si="7"/>
        <v>1.1568481131755853E-3</v>
      </c>
    </row>
    <row r="26" spans="1:6" hidden="1">
      <c r="A26" s="1">
        <v>14</v>
      </c>
      <c r="B26" s="29">
        <f t="shared" si="3"/>
        <v>0.22876792454961015</v>
      </c>
      <c r="C26" s="29">
        <f t="shared" si="5"/>
        <v>7.9410886790535127</v>
      </c>
      <c r="D26" s="29">
        <f t="shared" si="6"/>
        <v>0.56722061993239381</v>
      </c>
      <c r="E26" s="29">
        <f t="shared" si="1"/>
        <v>8.508309298985907E-5</v>
      </c>
      <c r="F26" s="29">
        <f t="shared" si="7"/>
        <v>1.1911633018580269E-3</v>
      </c>
    </row>
    <row r="27" spans="1:6" hidden="1">
      <c r="A27" s="1">
        <v>15</v>
      </c>
      <c r="B27" s="29">
        <f t="shared" si="3"/>
        <v>0.20589113209464913</v>
      </c>
      <c r="C27" s="29">
        <f t="shared" si="5"/>
        <v>8.1469798111481619</v>
      </c>
      <c r="D27" s="29">
        <f t="shared" si="6"/>
        <v>0.54313198740987745</v>
      </c>
      <c r="E27" s="29">
        <f t="shared" si="1"/>
        <v>8.1469798111481609E-5</v>
      </c>
      <c r="F27" s="29">
        <f t="shared" si="7"/>
        <v>1.2220469716722241E-3</v>
      </c>
    </row>
    <row r="28" spans="1:6" hidden="1">
      <c r="A28" s="1">
        <v>16</v>
      </c>
      <c r="B28" s="29">
        <f t="shared" si="3"/>
        <v>0.18530201888518424</v>
      </c>
      <c r="C28" s="29">
        <f t="shared" si="5"/>
        <v>8.332281830033347</v>
      </c>
      <c r="D28" s="29">
        <f t="shared" si="6"/>
        <v>0.52076761437708419</v>
      </c>
      <c r="E28" s="29">
        <f t="shared" si="1"/>
        <v>7.8115142156562624E-5</v>
      </c>
      <c r="F28" s="29">
        <f t="shared" si="7"/>
        <v>1.249842274505002E-3</v>
      </c>
    </row>
    <row r="29" spans="1:6" hidden="1">
      <c r="A29" s="1">
        <v>17</v>
      </c>
      <c r="B29" s="29">
        <f t="shared" si="3"/>
        <v>0.16677181699666582</v>
      </c>
      <c r="C29" s="29">
        <f t="shared" si="5"/>
        <v>8.4990536470300135</v>
      </c>
      <c r="D29" s="29">
        <f t="shared" si="6"/>
        <v>0.49994433217823608</v>
      </c>
      <c r="E29" s="29">
        <f t="shared" si="1"/>
        <v>7.4991649826735405E-5</v>
      </c>
      <c r="F29" s="29">
        <f t="shared" si="7"/>
        <v>1.2748580470545018E-3</v>
      </c>
    </row>
    <row r="30" spans="1:6" hidden="1">
      <c r="A30" s="1">
        <v>18</v>
      </c>
      <c r="B30" s="29">
        <f t="shared" si="3"/>
        <v>0.15009463529699923</v>
      </c>
      <c r="C30" s="29">
        <f t="shared" si="5"/>
        <v>8.6491482823270136</v>
      </c>
      <c r="D30" s="29">
        <f t="shared" si="6"/>
        <v>0.48050823790705632</v>
      </c>
      <c r="E30" s="29">
        <f t="shared" si="1"/>
        <v>7.2076235686058444E-5</v>
      </c>
      <c r="F30" s="29">
        <f t="shared" si="7"/>
        <v>1.297372242349052E-3</v>
      </c>
    </row>
    <row r="31" spans="1:6" hidden="1">
      <c r="A31" s="1">
        <v>19</v>
      </c>
      <c r="B31" s="29">
        <f t="shared" si="3"/>
        <v>0.13508517176729934</v>
      </c>
      <c r="C31" s="29">
        <f t="shared" si="5"/>
        <v>8.7842334540943128</v>
      </c>
      <c r="D31" s="29">
        <f t="shared" si="6"/>
        <v>0.46232807653127961</v>
      </c>
      <c r="E31" s="29">
        <f t="shared" si="1"/>
        <v>6.9349211479691929E-5</v>
      </c>
      <c r="F31" s="29">
        <f t="shared" si="7"/>
        <v>1.3176350181141466E-3</v>
      </c>
    </row>
    <row r="32" spans="1:6">
      <c r="A32" s="1">
        <v>20</v>
      </c>
      <c r="B32" s="29">
        <f t="shared" si="3"/>
        <v>0.12157665459056941</v>
      </c>
      <c r="C32" s="29">
        <f t="shared" si="5"/>
        <v>8.9058101086848822</v>
      </c>
      <c r="D32" s="29">
        <f t="shared" si="6"/>
        <v>0.44529050543424409</v>
      </c>
      <c r="E32" s="29">
        <f t="shared" si="1"/>
        <v>6.6793575815136602E-5</v>
      </c>
      <c r="F32" s="29">
        <f t="shared" si="7"/>
        <v>1.3358715163027321E-3</v>
      </c>
    </row>
    <row r="33" spans="1:6" hidden="1">
      <c r="A33" s="1">
        <v>21</v>
      </c>
      <c r="B33" s="29">
        <f t="shared" si="3"/>
        <v>0.10941898913151248</v>
      </c>
      <c r="C33" s="29">
        <f t="shared" si="5"/>
        <v>9.0152290978163947</v>
      </c>
      <c r="D33" s="29">
        <f t="shared" si="6"/>
        <v>0.42929662370554261</v>
      </c>
      <c r="E33" s="29">
        <f t="shared" si="1"/>
        <v>6.4394493555831384E-5</v>
      </c>
      <c r="F33" s="29">
        <f t="shared" si="7"/>
        <v>1.3522843646724592E-3</v>
      </c>
    </row>
    <row r="34" spans="1:6" hidden="1">
      <c r="A34" s="1">
        <v>22</v>
      </c>
      <c r="B34" s="29">
        <f t="shared" si="3"/>
        <v>9.8477090218361235E-2</v>
      </c>
      <c r="C34" s="29">
        <f t="shared" si="5"/>
        <v>9.1137061880347563</v>
      </c>
      <c r="D34" s="29">
        <f t="shared" si="6"/>
        <v>0.41425937218339803</v>
      </c>
      <c r="E34" s="29">
        <f t="shared" si="1"/>
        <v>6.2138905827509701E-5</v>
      </c>
      <c r="F34" s="29">
        <f t="shared" si="7"/>
        <v>1.3670559282052135E-3</v>
      </c>
    </row>
    <row r="35" spans="1:6" hidden="1">
      <c r="A35" s="1">
        <v>23</v>
      </c>
      <c r="B35" s="29">
        <f t="shared" si="3"/>
        <v>8.8629381196525109E-2</v>
      </c>
      <c r="C35" s="29">
        <f t="shared" si="5"/>
        <v>9.2023355692312823</v>
      </c>
      <c r="D35" s="29">
        <f t="shared" si="6"/>
        <v>0.40010154648831664</v>
      </c>
      <c r="E35" s="29">
        <f t="shared" si="1"/>
        <v>6.0015231973247489E-5</v>
      </c>
      <c r="F35" s="29">
        <f t="shared" si="7"/>
        <v>1.3803503353846923E-3</v>
      </c>
    </row>
    <row r="36" spans="1:6" hidden="1">
      <c r="A36" s="1">
        <v>24</v>
      </c>
      <c r="B36" s="29">
        <f t="shared" si="3"/>
        <v>7.9766443076872598E-2</v>
      </c>
      <c r="C36" s="29">
        <f t="shared" si="5"/>
        <v>9.2821020123081546</v>
      </c>
      <c r="D36" s="29">
        <f t="shared" si="6"/>
        <v>0.38675425051283979</v>
      </c>
      <c r="E36" s="29">
        <f t="shared" si="1"/>
        <v>5.8013137576925961E-5</v>
      </c>
      <c r="F36" s="29">
        <f t="shared" si="7"/>
        <v>1.392315301846223E-3</v>
      </c>
    </row>
    <row r="37" spans="1:6" hidden="1">
      <c r="A37" s="1">
        <v>25</v>
      </c>
      <c r="B37" s="29">
        <f t="shared" si="3"/>
        <v>7.1789798769185342E-2</v>
      </c>
      <c r="C37" s="29">
        <f t="shared" si="5"/>
        <v>9.3538918110773395</v>
      </c>
      <c r="D37" s="29">
        <f t="shared" si="6"/>
        <v>0.37415567244309356</v>
      </c>
      <c r="E37" s="29">
        <f t="shared" si="1"/>
        <v>5.6123350866464027E-5</v>
      </c>
      <c r="F37" s="29">
        <f t="shared" si="7"/>
        <v>1.4030837716616008E-3</v>
      </c>
    </row>
    <row r="38" spans="1:6" hidden="1">
      <c r="A38" s="1">
        <v>26</v>
      </c>
      <c r="B38" s="29">
        <f t="shared" si="3"/>
        <v>6.4610818892266816E-2</v>
      </c>
      <c r="C38" s="29">
        <f t="shared" si="5"/>
        <v>9.4185026299696055</v>
      </c>
      <c r="D38" s="29">
        <f t="shared" si="6"/>
        <v>0.36225010115267714</v>
      </c>
      <c r="E38" s="29">
        <f t="shared" si="1"/>
        <v>5.4337515172901563E-5</v>
      </c>
      <c r="F38" s="29">
        <f t="shared" si="7"/>
        <v>1.4127753944954407E-3</v>
      </c>
    </row>
    <row r="39" spans="1:6" hidden="1">
      <c r="A39" s="1">
        <v>27</v>
      </c>
      <c r="B39" s="29">
        <f t="shared" si="3"/>
        <v>5.8149737003040138E-2</v>
      </c>
      <c r="C39" s="29">
        <f t="shared" si="5"/>
        <v>9.4766523669726457</v>
      </c>
      <c r="D39" s="29">
        <f t="shared" si="6"/>
        <v>0.35098712470269056</v>
      </c>
      <c r="E39" s="29">
        <f t="shared" si="1"/>
        <v>5.2648068705403578E-5</v>
      </c>
      <c r="F39" s="29">
        <f t="shared" si="7"/>
        <v>1.4214978550458966E-3</v>
      </c>
    </row>
    <row r="40" spans="1:6" hidden="1">
      <c r="A40" s="1">
        <v>28</v>
      </c>
      <c r="B40" s="29">
        <f t="shared" si="3"/>
        <v>5.2334763302736127E-2</v>
      </c>
      <c r="C40" s="29">
        <f t="shared" si="5"/>
        <v>9.5289871302753824</v>
      </c>
      <c r="D40" s="29">
        <f t="shared" si="6"/>
        <v>0.34032096893840652</v>
      </c>
      <c r="E40" s="29">
        <f t="shared" si="1"/>
        <v>5.1048145340760975E-5</v>
      </c>
      <c r="F40" s="29">
        <f t="shared" si="7"/>
        <v>1.4293480695413074E-3</v>
      </c>
    </row>
    <row r="41" spans="1:6" hidden="1">
      <c r="A41" s="1">
        <v>29</v>
      </c>
      <c r="B41" s="29">
        <f t="shared" si="3"/>
        <v>4.7101286972462519E-2</v>
      </c>
      <c r="C41" s="29">
        <f t="shared" si="5"/>
        <v>9.5760884172478455</v>
      </c>
      <c r="D41" s="29">
        <f t="shared" si="6"/>
        <v>0.3302099454223395</v>
      </c>
      <c r="E41" s="29">
        <f t="shared" si="1"/>
        <v>4.953149181335092E-5</v>
      </c>
      <c r="F41" s="29">
        <f t="shared" si="7"/>
        <v>1.4364132625871767E-3</v>
      </c>
    </row>
    <row r="42" spans="1:6" hidden="1">
      <c r="A42" s="1">
        <v>30</v>
      </c>
      <c r="B42" s="29">
        <f t="shared" si="3"/>
        <v>4.2391158275216265E-2</v>
      </c>
      <c r="C42" s="29">
        <f t="shared" si="5"/>
        <v>9.618479575523061</v>
      </c>
      <c r="D42" s="29">
        <f t="shared" si="6"/>
        <v>0.32061598585076873</v>
      </c>
      <c r="E42" s="29">
        <f t="shared" si="1"/>
        <v>4.8092397877615308E-5</v>
      </c>
      <c r="F42" s="29">
        <f t="shared" si="7"/>
        <v>1.4427719363284592E-3</v>
      </c>
    </row>
    <row r="43" spans="1:6" hidden="1">
      <c r="A43" s="1">
        <v>31</v>
      </c>
      <c r="B43" s="29">
        <f t="shared" si="3"/>
        <v>3.8152042447694635E-2</v>
      </c>
      <c r="C43" s="29">
        <f t="shared" si="5"/>
        <v>9.6566316179707563</v>
      </c>
      <c r="D43" s="29">
        <f t="shared" si="6"/>
        <v>0.31150424574099211</v>
      </c>
      <c r="E43" s="29">
        <f t="shared" si="1"/>
        <v>4.6725636861148816E-5</v>
      </c>
      <c r="F43" s="29">
        <f t="shared" si="7"/>
        <v>1.4484947426956134E-3</v>
      </c>
    </row>
    <row r="44" spans="1:6" hidden="1">
      <c r="A44" s="1">
        <v>32</v>
      </c>
      <c r="B44" s="29">
        <f t="shared" si="3"/>
        <v>3.4336838202925178E-2</v>
      </c>
      <c r="C44" s="29">
        <f t="shared" si="5"/>
        <v>9.6909684561736817</v>
      </c>
      <c r="D44" s="29">
        <f t="shared" si="6"/>
        <v>0.30284276425542755</v>
      </c>
      <c r="E44" s="29">
        <f t="shared" si="1"/>
        <v>4.542641463831413E-5</v>
      </c>
      <c r="F44" s="29">
        <f t="shared" si="7"/>
        <v>1.4536452684260522E-3</v>
      </c>
    </row>
    <row r="45" spans="1:6" hidden="1">
      <c r="A45" s="1">
        <v>33</v>
      </c>
      <c r="B45" s="29">
        <f t="shared" si="3"/>
        <v>3.090315438263266E-2</v>
      </c>
      <c r="C45" s="29">
        <f t="shared" si="5"/>
        <v>9.721871610556315</v>
      </c>
      <c r="D45" s="29">
        <f t="shared" si="6"/>
        <v>0.29460217001685801</v>
      </c>
      <c r="E45" s="29">
        <f t="shared" si="1"/>
        <v>4.4190325502528701E-5</v>
      </c>
      <c r="F45" s="29">
        <f t="shared" si="7"/>
        <v>1.4582807415834472E-3</v>
      </c>
    </row>
    <row r="46" spans="1:6" hidden="1">
      <c r="A46" s="1">
        <v>34</v>
      </c>
      <c r="B46" s="29">
        <f t="shared" si="3"/>
        <v>2.7812838944369395E-2</v>
      </c>
      <c r="C46" s="29">
        <f t="shared" si="5"/>
        <v>9.749684449500684</v>
      </c>
      <c r="D46" s="29">
        <f t="shared" si="6"/>
        <v>0.28675542498531426</v>
      </c>
      <c r="E46" s="29">
        <f t="shared" si="1"/>
        <v>4.3013313747797135E-5</v>
      </c>
      <c r="F46" s="29">
        <f t="shared" si="7"/>
        <v>1.4624526674251025E-3</v>
      </c>
    </row>
    <row r="47" spans="1:6" hidden="1">
      <c r="A47" s="1">
        <v>35</v>
      </c>
      <c r="B47" s="29">
        <f t="shared" si="3"/>
        <v>2.5031555049932458E-2</v>
      </c>
      <c r="C47" s="29">
        <f t="shared" si="5"/>
        <v>9.7747160045506156</v>
      </c>
      <c r="D47" s="29">
        <f t="shared" si="6"/>
        <v>0.27927760013001757</v>
      </c>
      <c r="E47" s="29">
        <f t="shared" si="1"/>
        <v>4.1891640019502629E-5</v>
      </c>
      <c r="F47" s="29">
        <f t="shared" si="7"/>
        <v>1.4662074006825919E-3</v>
      </c>
    </row>
    <row r="48" spans="1:6" hidden="1">
      <c r="A48" s="1">
        <v>36</v>
      </c>
      <c r="B48" s="29">
        <f t="shared" si="3"/>
        <v>2.2528399544939213E-2</v>
      </c>
      <c r="C48" s="29">
        <f t="shared" si="5"/>
        <v>9.7972444040955544</v>
      </c>
      <c r="D48" s="29">
        <f t="shared" si="6"/>
        <v>0.2721456778915432</v>
      </c>
      <c r="E48" s="29">
        <f t="shared" si="1"/>
        <v>4.0821851683731475E-5</v>
      </c>
      <c r="F48" s="29">
        <f t="shared" si="7"/>
        <v>1.4695866606143331E-3</v>
      </c>
    </row>
    <row r="49" spans="1:6" hidden="1">
      <c r="A49" s="1">
        <v>37</v>
      </c>
      <c r="B49" s="29">
        <f t="shared" si="3"/>
        <v>2.0275559590445295E-2</v>
      </c>
      <c r="C49" s="29">
        <f t="shared" si="5"/>
        <v>9.8175199636859993</v>
      </c>
      <c r="D49" s="29">
        <f t="shared" si="6"/>
        <v>0.2653383773969189</v>
      </c>
      <c r="E49" s="29">
        <f t="shared" si="1"/>
        <v>3.9800756609537831E-5</v>
      </c>
      <c r="F49" s="29">
        <f t="shared" si="7"/>
        <v>1.4726279945528997E-3</v>
      </c>
    </row>
    <row r="50" spans="1:6" hidden="1">
      <c r="A50" s="1">
        <v>38</v>
      </c>
      <c r="B50" s="29">
        <f t="shared" si="3"/>
        <v>1.8248003631400764E-2</v>
      </c>
      <c r="C50" s="29">
        <f t="shared" si="5"/>
        <v>9.8357679673174001</v>
      </c>
      <c r="D50" s="29">
        <f t="shared" si="6"/>
        <v>0.25883599913993161</v>
      </c>
      <c r="E50" s="29">
        <f t="shared" si="1"/>
        <v>3.8825399870989736E-5</v>
      </c>
      <c r="F50" s="29">
        <f t="shared" si="7"/>
        <v>1.4753651950976099E-3</v>
      </c>
    </row>
    <row r="51" spans="1:6" hidden="1">
      <c r="A51" s="1">
        <v>39</v>
      </c>
      <c r="B51" s="29">
        <f t="shared" si="3"/>
        <v>1.6423203268260689E-2</v>
      </c>
      <c r="C51" s="29">
        <f t="shared" si="5"/>
        <v>9.8521911705856606</v>
      </c>
      <c r="D51" s="29">
        <f t="shared" si="6"/>
        <v>0.25262028642527334</v>
      </c>
      <c r="E51" s="29">
        <f t="shared" si="1"/>
        <v>3.7893042963790997E-5</v>
      </c>
      <c r="F51" s="29">
        <f t="shared" si="7"/>
        <v>1.4778286755878489E-3</v>
      </c>
    </row>
    <row r="52" spans="1:6" hidden="1">
      <c r="A52" s="1">
        <v>40</v>
      </c>
      <c r="B52" s="29">
        <f t="shared" si="3"/>
        <v>1.478088294143462E-2</v>
      </c>
      <c r="C52" s="29">
        <f t="shared" si="5"/>
        <v>9.8669720535270944</v>
      </c>
      <c r="D52" s="29">
        <f t="shared" si="6"/>
        <v>0.24667430133817736</v>
      </c>
      <c r="E52" s="29">
        <f t="shared" si="1"/>
        <v>3.7001145200726599E-5</v>
      </c>
      <c r="F52" s="29">
        <f t="shared" si="7"/>
        <v>1.4800458080290639E-3</v>
      </c>
    </row>
    <row r="53" spans="1:6" hidden="1">
      <c r="A53" s="1">
        <v>41</v>
      </c>
      <c r="B53" s="29">
        <f t="shared" si="3"/>
        <v>1.3302794647291158E-2</v>
      </c>
      <c r="C53" s="29">
        <f t="shared" si="5"/>
        <v>9.8802748481743858</v>
      </c>
      <c r="D53" s="29">
        <f t="shared" si="6"/>
        <v>0.24098231337010698</v>
      </c>
      <c r="E53" s="29">
        <f t="shared" si="1"/>
        <v>3.6147347005516042E-5</v>
      </c>
      <c r="F53" s="29">
        <f t="shared" si="7"/>
        <v>1.4820412272261577E-3</v>
      </c>
    </row>
    <row r="54" spans="1:6" hidden="1">
      <c r="A54" s="1">
        <v>42</v>
      </c>
      <c r="B54" s="29">
        <f t="shared" si="3"/>
        <v>1.1972515182562043E-2</v>
      </c>
      <c r="C54" s="29">
        <f t="shared" si="5"/>
        <v>9.8922473633569474</v>
      </c>
      <c r="D54" s="29">
        <f t="shared" si="6"/>
        <v>0.23552969912754637</v>
      </c>
      <c r="E54" s="29">
        <f t="shared" si="1"/>
        <v>3.5329454869131951E-5</v>
      </c>
      <c r="F54" s="29">
        <f t="shared" si="7"/>
        <v>1.4838371045035419E-3</v>
      </c>
    </row>
    <row r="55" spans="1:6" hidden="1">
      <c r="A55" s="1">
        <v>43</v>
      </c>
      <c r="B55" s="29">
        <f t="shared" si="3"/>
        <v>1.077526366430584E-2</v>
      </c>
      <c r="C55" s="29">
        <f t="shared" si="5"/>
        <v>9.9030226270212527</v>
      </c>
      <c r="D55" s="29">
        <f t="shared" si="6"/>
        <v>0.23030285179119192</v>
      </c>
      <c r="E55" s="29">
        <f t="shared" si="1"/>
        <v>3.4545427768678785E-5</v>
      </c>
      <c r="F55" s="29">
        <f t="shared" si="7"/>
        <v>1.4854533940531877E-3</v>
      </c>
    </row>
    <row r="56" spans="1:6" hidden="1">
      <c r="A56" s="1">
        <v>44</v>
      </c>
      <c r="B56" s="29">
        <f t="shared" si="3"/>
        <v>9.6977372978752571E-3</v>
      </c>
      <c r="C56" s="29">
        <f t="shared" si="5"/>
        <v>9.912720364319128</v>
      </c>
      <c r="D56" s="29">
        <f t="shared" si="6"/>
        <v>0.22528909918907108</v>
      </c>
      <c r="E56" s="29">
        <f t="shared" si="1"/>
        <v>3.379336487836066E-5</v>
      </c>
      <c r="F56" s="29">
        <f t="shared" si="7"/>
        <v>1.486908054647869E-3</v>
      </c>
    </row>
    <row r="57" spans="1:6" hidden="1">
      <c r="A57" s="1">
        <v>45</v>
      </c>
      <c r="B57" s="29">
        <f t="shared" si="3"/>
        <v>8.7279635680877331E-3</v>
      </c>
      <c r="C57" s="29">
        <f t="shared" si="5"/>
        <v>9.9214483278872159</v>
      </c>
      <c r="D57" s="29">
        <f t="shared" si="6"/>
        <v>0.2204766295086048</v>
      </c>
      <c r="E57" s="29">
        <f t="shared" si="1"/>
        <v>3.3071494426290717E-5</v>
      </c>
      <c r="F57" s="29">
        <f t="shared" si="7"/>
        <v>1.4882172491830822E-3</v>
      </c>
    </row>
    <row r="58" spans="1:6" hidden="1">
      <c r="A58" s="1">
        <v>46</v>
      </c>
      <c r="B58" s="29">
        <f t="shared" si="3"/>
        <v>7.8551672112789576E-3</v>
      </c>
      <c r="C58" s="29">
        <f t="shared" si="5"/>
        <v>9.9293034950984946</v>
      </c>
      <c r="D58" s="29">
        <f t="shared" si="6"/>
        <v>0.215854423806489</v>
      </c>
      <c r="E58" s="29">
        <f t="shared" si="1"/>
        <v>3.2378163570973349E-5</v>
      </c>
      <c r="F58" s="29">
        <f t="shared" si="7"/>
        <v>1.4893955242647741E-3</v>
      </c>
    </row>
    <row r="59" spans="1:6" hidden="1">
      <c r="A59" s="1">
        <v>47</v>
      </c>
      <c r="B59" s="29">
        <f t="shared" si="3"/>
        <v>7.0696504901510623E-3</v>
      </c>
      <c r="C59" s="29">
        <f t="shared" si="5"/>
        <v>9.9363731455886448</v>
      </c>
      <c r="D59" s="29">
        <f t="shared" si="6"/>
        <v>0.21141219458699245</v>
      </c>
      <c r="E59" s="29">
        <f t="shared" si="1"/>
        <v>3.1711829188048866E-5</v>
      </c>
      <c r="F59" s="29">
        <f t="shared" si="7"/>
        <v>1.4904559718382968E-3</v>
      </c>
    </row>
    <row r="60" spans="1:6" hidden="1">
      <c r="A60" s="1">
        <v>48</v>
      </c>
      <c r="B60" s="29">
        <f t="shared" si="3"/>
        <v>6.3626854411359575E-3</v>
      </c>
      <c r="C60" s="29">
        <f t="shared" si="5"/>
        <v>9.9427358310297809</v>
      </c>
      <c r="D60" s="29">
        <f t="shared" si="6"/>
        <v>0.20714032981312044</v>
      </c>
      <c r="E60" s="29">
        <f t="shared" si="1"/>
        <v>3.1071049471968061E-5</v>
      </c>
      <c r="F60" s="29">
        <f t="shared" si="7"/>
        <v>1.491410374654467E-3</v>
      </c>
    </row>
    <row r="61" spans="1:6" hidden="1">
      <c r="A61" s="1">
        <v>49</v>
      </c>
      <c r="B61" s="29">
        <f t="shared" si="3"/>
        <v>5.7264168970223616E-3</v>
      </c>
      <c r="C61" s="29">
        <f t="shared" si="5"/>
        <v>9.9484622479268037</v>
      </c>
      <c r="D61" s="29">
        <f t="shared" si="6"/>
        <v>0.20302984179442457</v>
      </c>
      <c r="E61" s="29">
        <f t="shared" si="1"/>
        <v>3.0454476269163681E-5</v>
      </c>
      <c r="F61" s="29">
        <f t="shared" si="7"/>
        <v>1.4922693371890205E-3</v>
      </c>
    </row>
    <row r="62" spans="1:6">
      <c r="A62" s="1">
        <v>50</v>
      </c>
      <c r="B62" s="29">
        <f t="shared" si="3"/>
        <v>5.1537752073201248E-3</v>
      </c>
      <c r="C62" s="29">
        <f t="shared" si="5"/>
        <v>9.9536160231341242</v>
      </c>
      <c r="D62" s="29">
        <f t="shared" si="6"/>
        <v>0.19907232046268247</v>
      </c>
      <c r="E62" s="29">
        <f t="shared" si="1"/>
        <v>2.9860848069402368E-5</v>
      </c>
      <c r="F62" s="29">
        <f t="shared" si="7"/>
        <v>1.4930424034701184E-3</v>
      </c>
    </row>
    <row r="63" spans="1:6" hidden="1">
      <c r="A63" s="1">
        <v>51</v>
      </c>
      <c r="B63" s="29">
        <f t="shared" si="3"/>
        <v>4.6383976865881135E-3</v>
      </c>
      <c r="C63" s="29">
        <f t="shared" si="5"/>
        <v>9.9582544208207118</v>
      </c>
      <c r="D63" s="29">
        <f t="shared" si="6"/>
        <v>0.19525989060432769</v>
      </c>
      <c r="E63" s="29">
        <f t="shared" si="1"/>
        <v>2.9288983590649149E-5</v>
      </c>
      <c r="F63" s="29">
        <f t="shared" si="7"/>
        <v>1.4937381631231067E-3</v>
      </c>
    </row>
    <row r="64" spans="1:6" hidden="1">
      <c r="A64" s="1">
        <v>52</v>
      </c>
      <c r="B64" s="29">
        <f t="shared" si="3"/>
        <v>4.1745579179293026E-3</v>
      </c>
      <c r="C64" s="29">
        <f t="shared" si="5"/>
        <v>9.9624289787386413</v>
      </c>
      <c r="D64" s="29">
        <f t="shared" si="6"/>
        <v>0.19158517266805081</v>
      </c>
      <c r="E64" s="29">
        <f t="shared" si="1"/>
        <v>2.8737775900207619E-5</v>
      </c>
      <c r="F64" s="29">
        <f t="shared" si="7"/>
        <v>1.4943643468107962E-3</v>
      </c>
    </row>
    <row r="65" spans="1:6" hidden="1">
      <c r="A65" s="1">
        <v>53</v>
      </c>
      <c r="B65" s="29">
        <f t="shared" si="3"/>
        <v>3.7571021261363726E-3</v>
      </c>
      <c r="C65" s="29">
        <f t="shared" si="5"/>
        <v>9.9661860808647784</v>
      </c>
      <c r="D65" s="29">
        <f t="shared" si="6"/>
        <v>0.18804124680876941</v>
      </c>
      <c r="E65" s="29">
        <f t="shared" si="1"/>
        <v>2.820618702131541E-5</v>
      </c>
      <c r="F65" s="29">
        <f t="shared" si="7"/>
        <v>1.4949279121297167E-3</v>
      </c>
    </row>
    <row r="66" spans="1:6" hidden="1">
      <c r="A66" s="1">
        <v>54</v>
      </c>
      <c r="B66" s="29">
        <f t="shared" si="3"/>
        <v>3.3813919135227354E-3</v>
      </c>
      <c r="C66" s="29">
        <f t="shared" si="5"/>
        <v>9.9695674727783015</v>
      </c>
      <c r="D66" s="29">
        <f t="shared" si="6"/>
        <v>0.18462161986626485</v>
      </c>
      <c r="E66" s="29">
        <f t="shared" si="1"/>
        <v>2.7693242979939724E-5</v>
      </c>
      <c r="F66" s="29">
        <f t="shared" si="7"/>
        <v>1.4954351209167452E-3</v>
      </c>
    </row>
    <row r="67" spans="1:6" hidden="1">
      <c r="A67" s="1">
        <v>55</v>
      </c>
      <c r="B67" s="29">
        <f t="shared" si="3"/>
        <v>3.0432527221704616E-3</v>
      </c>
      <c r="C67" s="29">
        <f t="shared" si="5"/>
        <v>9.9726107255004717</v>
      </c>
      <c r="D67" s="29">
        <f t="shared" si="6"/>
        <v>0.18132019500909949</v>
      </c>
      <c r="E67" s="29">
        <f t="shared" si="1"/>
        <v>2.719802925136492E-5</v>
      </c>
      <c r="F67" s="29">
        <f t="shared" si="7"/>
        <v>1.4958916088250707E-3</v>
      </c>
    </row>
    <row r="68" spans="1:6" hidden="1">
      <c r="A68" s="1">
        <v>56</v>
      </c>
      <c r="B68" s="29">
        <f t="shared" si="3"/>
        <v>2.7389274499534156E-3</v>
      </c>
      <c r="C68" s="29">
        <f t="shared" si="5"/>
        <v>9.9753496529504257</v>
      </c>
      <c r="D68" s="29">
        <f t="shared" si="6"/>
        <v>0.17813124380268616</v>
      </c>
      <c r="E68" s="29">
        <f t="shared" si="1"/>
        <v>2.6719686570402923E-5</v>
      </c>
      <c r="F68" s="29">
        <f t="shared" si="7"/>
        <v>1.4963024479425636E-3</v>
      </c>
    </row>
    <row r="69" spans="1:6" hidden="1">
      <c r="A69" s="1">
        <v>57</v>
      </c>
      <c r="B69" s="29">
        <f t="shared" si="3"/>
        <v>2.4650347049580742E-3</v>
      </c>
      <c r="C69" s="29">
        <f t="shared" si="5"/>
        <v>9.9778146876553837</v>
      </c>
      <c r="D69" s="29">
        <f t="shared" si="6"/>
        <v>0.17504938048518218</v>
      </c>
      <c r="E69" s="29">
        <f t="shared" si="1"/>
        <v>2.6257407072777324E-5</v>
      </c>
      <c r="F69" s="29">
        <f t="shared" si="7"/>
        <v>1.4966722031483075E-3</v>
      </c>
    </row>
    <row r="70" spans="1:6" hidden="1">
      <c r="A70" s="1">
        <v>58</v>
      </c>
      <c r="B70" s="29">
        <f t="shared" si="3"/>
        <v>2.218531234462267E-3</v>
      </c>
      <c r="C70" s="29">
        <f t="shared" si="5"/>
        <v>9.9800332188898455</v>
      </c>
      <c r="D70" s="29">
        <f t="shared" si="6"/>
        <v>0.17206953825672147</v>
      </c>
      <c r="E70" s="29">
        <f t="shared" si="1"/>
        <v>2.5810430738508218E-5</v>
      </c>
      <c r="F70" s="29">
        <f t="shared" si="7"/>
        <v>1.4970049828334766E-3</v>
      </c>
    </row>
    <row r="71" spans="1:6" hidden="1">
      <c r="A71" s="1">
        <v>59</v>
      </c>
      <c r="B71" s="29">
        <f t="shared" si="3"/>
        <v>1.9966781110160405E-3</v>
      </c>
      <c r="C71" s="29">
        <f t="shared" si="5"/>
        <v>9.9820298970008619</v>
      </c>
      <c r="D71" s="29">
        <f t="shared" si="6"/>
        <v>0.16918694740679427</v>
      </c>
      <c r="E71" s="29">
        <f t="shared" si="1"/>
        <v>2.5378042111019139E-5</v>
      </c>
      <c r="F71" s="29">
        <f t="shared" si="7"/>
        <v>1.4973044845501293E-3</v>
      </c>
    </row>
    <row r="72" spans="1:6" hidden="1">
      <c r="A72" s="1">
        <v>60</v>
      </c>
      <c r="B72" s="29">
        <f t="shared" si="3"/>
        <v>1.7970102999144365E-3</v>
      </c>
      <c r="C72" s="29">
        <f t="shared" si="5"/>
        <v>9.9838269073007755</v>
      </c>
      <c r="D72" s="29">
        <f t="shared" si="6"/>
        <v>0.1663971151216796</v>
      </c>
      <c r="E72" s="29">
        <f t="shared" si="1"/>
        <v>2.4959567268251937E-5</v>
      </c>
      <c r="F72" s="29">
        <f t="shared" si="7"/>
        <v>1.4975740360951163E-3</v>
      </c>
    </row>
    <row r="73" spans="1:6" hidden="1">
      <c r="A73" s="1">
        <v>61</v>
      </c>
      <c r="B73" s="29">
        <f t="shared" si="3"/>
        <v>1.617309269922993E-3</v>
      </c>
      <c r="C73" s="29">
        <f t="shared" si="5"/>
        <v>9.9854442165706985</v>
      </c>
      <c r="D73" s="29">
        <f t="shared" si="6"/>
        <v>0.16369580682902785</v>
      </c>
      <c r="E73" s="29">
        <f t="shared" si="1"/>
        <v>2.4554371024354173E-5</v>
      </c>
      <c r="F73" s="29">
        <f t="shared" si="7"/>
        <v>1.4978166324856046E-3</v>
      </c>
    </row>
    <row r="74" spans="1:6" hidden="1">
      <c r="A74" s="1">
        <v>62</v>
      </c>
      <c r="B74" s="29">
        <f t="shared" si="3"/>
        <v>1.4555783429306937E-3</v>
      </c>
      <c r="C74" s="29">
        <f t="shared" si="5"/>
        <v>9.9868997949136293</v>
      </c>
      <c r="D74" s="29">
        <f t="shared" si="6"/>
        <v>0.16107902895021983</v>
      </c>
      <c r="E74" s="29">
        <f t="shared" si="1"/>
        <v>2.4161854342532972E-5</v>
      </c>
      <c r="F74" s="29">
        <f t="shared" si="7"/>
        <v>1.4980349692370442E-3</v>
      </c>
    </row>
    <row r="75" spans="1:6" hidden="1">
      <c r="A75" s="1">
        <v>63</v>
      </c>
      <c r="B75" s="29">
        <f t="shared" si="3"/>
        <v>1.3100205086376243E-3</v>
      </c>
      <c r="C75" s="29">
        <f t="shared" si="5"/>
        <v>9.9882098154222678</v>
      </c>
      <c r="D75" s="29">
        <f t="shared" si="6"/>
        <v>0.1585430129432106</v>
      </c>
      <c r="E75" s="29">
        <f t="shared" si="1"/>
        <v>2.3781451941481588E-5</v>
      </c>
      <c r="F75" s="29">
        <f t="shared" si="7"/>
        <v>1.49823147231334E-3</v>
      </c>
    </row>
    <row r="76" spans="1:6" hidden="1">
      <c r="A76" s="1">
        <v>64</v>
      </c>
      <c r="B76" s="29">
        <f t="shared" si="3"/>
        <v>1.179018457773862E-3</v>
      </c>
      <c r="C76" s="29">
        <f t="shared" si="5"/>
        <v>9.9893888338800423</v>
      </c>
      <c r="D76" s="29">
        <f t="shared" si="6"/>
        <v>0.15608420052937566</v>
      </c>
      <c r="E76" s="29">
        <f t="shared" si="1"/>
        <v>2.3412630079406346E-5</v>
      </c>
      <c r="F76" s="29">
        <f t="shared" si="7"/>
        <v>1.4984083250820061E-3</v>
      </c>
    </row>
    <row r="77" spans="1:6" hidden="1">
      <c r="A77" s="1">
        <v>65</v>
      </c>
      <c r="B77" s="29">
        <f t="shared" si="3"/>
        <v>1.0611166119964758E-3</v>
      </c>
      <c r="C77" s="29">
        <f t="shared" si="5"/>
        <v>9.9904499504920388</v>
      </c>
      <c r="D77" s="29">
        <f t="shared" si="6"/>
        <v>0.15369923000756983</v>
      </c>
      <c r="E77" s="29">
        <f t="shared" si="1"/>
        <v>2.3054884501135471E-5</v>
      </c>
      <c r="F77" s="29">
        <f t="shared" si="7"/>
        <v>1.4985674925738057E-3</v>
      </c>
    </row>
    <row r="78" spans="1:6" hidden="1">
      <c r="A78" s="1">
        <v>66</v>
      </c>
      <c r="B78" s="29">
        <f t="shared" si="3"/>
        <v>9.5500495079682828E-4</v>
      </c>
      <c r="C78" s="29">
        <f t="shared" si="5"/>
        <v>9.9914049554428352</v>
      </c>
      <c r="D78" s="29">
        <f t="shared" si="6"/>
        <v>0.1513849235673157</v>
      </c>
      <c r="E78" s="29">
        <f t="shared" ref="E78:E112" si="8">D78*$B$10</f>
        <v>2.2707738535097354E-5</v>
      </c>
      <c r="F78" s="29">
        <f t="shared" si="7"/>
        <v>1.4987107433164254E-3</v>
      </c>
    </row>
    <row r="79" spans="1:6" hidden="1">
      <c r="A79" s="1">
        <v>67</v>
      </c>
      <c r="B79" s="29">
        <f t="shared" ref="B79:B112" si="9">POWER($B$11,A79)</f>
        <v>8.5950445571714553E-4</v>
      </c>
      <c r="C79" s="29">
        <f t="shared" si="5"/>
        <v>9.9922644598985517</v>
      </c>
      <c r="D79" s="29">
        <f t="shared" si="6"/>
        <v>0.14913827552087391</v>
      </c>
      <c r="E79" s="29">
        <f t="shared" si="8"/>
        <v>2.2370741328131085E-5</v>
      </c>
      <c r="F79" s="29">
        <f t="shared" si="7"/>
        <v>1.4988396689847828E-3</v>
      </c>
    </row>
    <row r="80" spans="1:6" hidden="1">
      <c r="A80" s="1">
        <v>68</v>
      </c>
      <c r="B80" s="29">
        <f t="shared" si="9"/>
        <v>7.7355401014543102E-4</v>
      </c>
      <c r="C80" s="29">
        <f t="shared" si="5"/>
        <v>9.9930380139086967</v>
      </c>
      <c r="D80" s="29">
        <f t="shared" si="6"/>
        <v>0.14695644138101024</v>
      </c>
      <c r="E80" s="29">
        <f t="shared" si="8"/>
        <v>2.2043466207151533E-5</v>
      </c>
      <c r="F80" s="29">
        <f t="shared" si="7"/>
        <v>1.4989557020863042E-3</v>
      </c>
    </row>
    <row r="81" spans="1:6" hidden="1">
      <c r="A81" s="1">
        <v>69</v>
      </c>
      <c r="B81" s="29">
        <f t="shared" si="9"/>
        <v>6.9619860913088796E-4</v>
      </c>
      <c r="C81" s="29">
        <f t="shared" si="5"/>
        <v>9.9937342125178272</v>
      </c>
      <c r="D81" s="29">
        <f t="shared" si="6"/>
        <v>0.14483672771764966</v>
      </c>
      <c r="E81" s="29">
        <f t="shared" si="8"/>
        <v>2.1725509157647446E-5</v>
      </c>
      <c r="F81" s="29">
        <f t="shared" si="7"/>
        <v>1.4990601318776739E-3</v>
      </c>
    </row>
    <row r="82" spans="1:6" hidden="1">
      <c r="A82" s="1">
        <v>70</v>
      </c>
      <c r="B82" s="29">
        <f t="shared" si="9"/>
        <v>6.2657874821779916E-4</v>
      </c>
      <c r="C82" s="29">
        <f t="shared" si="5"/>
        <v>9.994360791266045</v>
      </c>
      <c r="D82" s="29">
        <f t="shared" si="6"/>
        <v>0.14277658273237206</v>
      </c>
      <c r="E82" s="29">
        <f t="shared" si="8"/>
        <v>2.1416487409855809E-5</v>
      </c>
      <c r="F82" s="29">
        <f t="shared" si="7"/>
        <v>1.4991541186899066E-3</v>
      </c>
    </row>
    <row r="83" spans="1:6" hidden="1">
      <c r="A83" s="1">
        <v>71</v>
      </c>
      <c r="B83" s="29">
        <f t="shared" si="9"/>
        <v>5.6392087339601923E-4</v>
      </c>
      <c r="C83" s="29">
        <f t="shared" si="5"/>
        <v>9.9949247121394418</v>
      </c>
      <c r="D83" s="29">
        <f t="shared" si="6"/>
        <v>0.14077358749492172</v>
      </c>
      <c r="E83" s="29">
        <f t="shared" si="8"/>
        <v>2.1116038124238256E-5</v>
      </c>
      <c r="F83" s="29">
        <f t="shared" si="7"/>
        <v>1.4992387068209162E-3</v>
      </c>
    </row>
    <row r="84" spans="1:6" hidden="1">
      <c r="A84" s="1">
        <v>72</v>
      </c>
      <c r="B84" s="29">
        <f t="shared" si="9"/>
        <v>5.0752878605641737E-4</v>
      </c>
      <c r="C84" s="29">
        <f t="shared" si="5"/>
        <v>9.9954322409254974</v>
      </c>
      <c r="D84" s="29">
        <f t="shared" si="6"/>
        <v>0.13882544779063191</v>
      </c>
      <c r="E84" s="29">
        <f t="shared" si="8"/>
        <v>2.0823817168594785E-5</v>
      </c>
      <c r="F84" s="29">
        <f t="shared" si="7"/>
        <v>1.4993148361388245E-3</v>
      </c>
    </row>
    <row r="85" spans="1:6" hidden="1">
      <c r="A85" s="1">
        <v>73</v>
      </c>
      <c r="B85" s="29">
        <f t="shared" si="9"/>
        <v>4.5677590745077563E-4</v>
      </c>
      <c r="C85" s="29">
        <f t="shared" si="5"/>
        <v>9.9958890168329475</v>
      </c>
      <c r="D85" s="29">
        <f t="shared" si="6"/>
        <v>0.13692998653195818</v>
      </c>
      <c r="E85" s="29">
        <f t="shared" si="8"/>
        <v>2.0539497979793724E-5</v>
      </c>
      <c r="F85" s="29">
        <f t="shared" si="7"/>
        <v>1.4993833525249419E-3</v>
      </c>
    </row>
    <row r="86" spans="1:6" hidden="1">
      <c r="A86" s="1">
        <v>74</v>
      </c>
      <c r="B86" s="29">
        <f t="shared" si="9"/>
        <v>4.1109831670569811E-4</v>
      </c>
      <c r="C86" s="29">
        <f t="shared" si="5"/>
        <v>9.9963001151496531</v>
      </c>
      <c r="D86" s="29">
        <f t="shared" si="6"/>
        <v>0.13508513669121153</v>
      </c>
      <c r="E86" s="29">
        <f t="shared" si="8"/>
        <v>2.0262770503681728E-5</v>
      </c>
      <c r="F86" s="29">
        <f t="shared" si="7"/>
        <v>1.4994450172724479E-3</v>
      </c>
    </row>
    <row r="87" spans="1:6" hidden="1">
      <c r="A87" s="1">
        <v>75</v>
      </c>
      <c r="B87" s="29">
        <f t="shared" si="9"/>
        <v>3.6998848503512835E-4</v>
      </c>
      <c r="C87" s="29">
        <f t="shared" ref="C87:C112" si="10">(B87+C86)</f>
        <v>9.9966701036346883</v>
      </c>
      <c r="D87" s="29">
        <f t="shared" ref="D87:D112" si="11">C87/A87</f>
        <v>0.13328893471512918</v>
      </c>
      <c r="E87" s="29">
        <f t="shared" si="8"/>
        <v>1.9993340207269375E-5</v>
      </c>
      <c r="F87" s="29">
        <f t="shared" ref="F87:F112" si="12">E87*A87</f>
        <v>1.4995005155452031E-3</v>
      </c>
    </row>
    <row r="88" spans="1:6" hidden="1">
      <c r="A88" s="1">
        <v>76</v>
      </c>
      <c r="B88" s="29">
        <f t="shared" si="9"/>
        <v>3.3298963653161551E-4</v>
      </c>
      <c r="C88" s="29">
        <f t="shared" si="10"/>
        <v>9.9970030932712195</v>
      </c>
      <c r="D88" s="29">
        <f t="shared" si="11"/>
        <v>0.13153951438514763</v>
      </c>
      <c r="E88" s="29">
        <f t="shared" si="8"/>
        <v>1.9730927157772143E-5</v>
      </c>
      <c r="F88" s="29">
        <f t="shared" si="12"/>
        <v>1.4995504639906828E-3</v>
      </c>
    </row>
    <row r="89" spans="1:6" hidden="1">
      <c r="A89" s="1">
        <v>77</v>
      </c>
      <c r="B89" s="29">
        <f t="shared" si="9"/>
        <v>2.9969067287845399E-4</v>
      </c>
      <c r="C89" s="29">
        <f t="shared" si="10"/>
        <v>9.9973027839440984</v>
      </c>
      <c r="D89" s="29">
        <f t="shared" si="11"/>
        <v>0.12983510109018309</v>
      </c>
      <c r="E89" s="29">
        <f t="shared" si="8"/>
        <v>1.9475265163527463E-5</v>
      </c>
      <c r="F89" s="29">
        <f t="shared" si="12"/>
        <v>1.4995954175916148E-3</v>
      </c>
    </row>
    <row r="90" spans="1:6" hidden="1">
      <c r="A90" s="1">
        <v>78</v>
      </c>
      <c r="B90" s="29">
        <f t="shared" si="9"/>
        <v>2.6972160559060859E-4</v>
      </c>
      <c r="C90" s="29">
        <f t="shared" si="10"/>
        <v>9.9975725055496891</v>
      </c>
      <c r="D90" s="29">
        <f t="shared" si="11"/>
        <v>0.12817400648140628</v>
      </c>
      <c r="E90" s="29">
        <f t="shared" si="8"/>
        <v>1.9226100972210941E-5</v>
      </c>
      <c r="F90" s="29">
        <f t="shared" si="12"/>
        <v>1.4996358758324535E-3</v>
      </c>
    </row>
    <row r="91" spans="1:6" hidden="1">
      <c r="A91" s="1">
        <v>79</v>
      </c>
      <c r="B91" s="29">
        <f t="shared" si="9"/>
        <v>2.4274944503154772E-4</v>
      </c>
      <c r="C91" s="29">
        <f t="shared" si="10"/>
        <v>9.9978152549947215</v>
      </c>
      <c r="D91" s="29">
        <f t="shared" si="11"/>
        <v>0.12655462348094584</v>
      </c>
      <c r="E91" s="29">
        <f t="shared" si="8"/>
        <v>1.8983193522141875E-5</v>
      </c>
      <c r="F91" s="29">
        <f t="shared" si="12"/>
        <v>1.4996722882492082E-3</v>
      </c>
    </row>
    <row r="92" spans="1:6" hidden="1">
      <c r="A92" s="1">
        <v>80</v>
      </c>
      <c r="B92" s="29">
        <f t="shared" si="9"/>
        <v>2.1847450052839298E-4</v>
      </c>
      <c r="C92" s="29">
        <f t="shared" si="10"/>
        <v>9.9980337294952495</v>
      </c>
      <c r="D92" s="29">
        <f t="shared" si="11"/>
        <v>0.12497542161869062</v>
      </c>
      <c r="E92" s="29">
        <f t="shared" si="8"/>
        <v>1.8746313242803589E-5</v>
      </c>
      <c r="F92" s="29">
        <f t="shared" si="12"/>
        <v>1.4997050594242872E-3</v>
      </c>
    </row>
    <row r="93" spans="1:6" hidden="1">
      <c r="A93" s="1">
        <v>81</v>
      </c>
      <c r="B93" s="29">
        <f t="shared" si="9"/>
        <v>1.966270504755537E-4</v>
      </c>
      <c r="C93" s="29">
        <f t="shared" si="10"/>
        <v>9.9982303565457258</v>
      </c>
      <c r="D93" s="29">
        <f t="shared" si="11"/>
        <v>0.12343494267340402</v>
      </c>
      <c r="E93" s="29">
        <f t="shared" si="8"/>
        <v>1.8515241401010602E-5</v>
      </c>
      <c r="F93" s="29">
        <f t="shared" si="12"/>
        <v>1.4997345534818588E-3</v>
      </c>
    </row>
    <row r="94" spans="1:6" hidden="1">
      <c r="A94" s="1">
        <v>82</v>
      </c>
      <c r="B94" s="29">
        <f t="shared" si="9"/>
        <v>1.7696434542799832E-4</v>
      </c>
      <c r="C94" s="29">
        <f t="shared" si="10"/>
        <v>9.9984073208911539</v>
      </c>
      <c r="D94" s="29">
        <f t="shared" si="11"/>
        <v>0.12193179659623359</v>
      </c>
      <c r="E94" s="29">
        <f t="shared" si="8"/>
        <v>1.8289769489435035E-5</v>
      </c>
      <c r="F94" s="29">
        <f t="shared" si="12"/>
        <v>1.4997610981336729E-3</v>
      </c>
    </row>
    <row r="95" spans="1:6" hidden="1">
      <c r="A95" s="1">
        <v>83</v>
      </c>
      <c r="B95" s="29">
        <f t="shared" si="9"/>
        <v>1.592679108851985E-4</v>
      </c>
      <c r="C95" s="29">
        <f t="shared" si="10"/>
        <v>9.9985665888020385</v>
      </c>
      <c r="D95" s="29">
        <f t="shared" si="11"/>
        <v>0.1204646576964101</v>
      </c>
      <c r="E95" s="29">
        <f t="shared" si="8"/>
        <v>1.8069698654461513E-5</v>
      </c>
      <c r="F95" s="29">
        <f t="shared" si="12"/>
        <v>1.4997849883203057E-3</v>
      </c>
    </row>
    <row r="96" spans="1:6" hidden="1">
      <c r="A96" s="1">
        <v>84</v>
      </c>
      <c r="B96" s="29">
        <f t="shared" si="9"/>
        <v>1.4334111979667866E-4</v>
      </c>
      <c r="C96" s="29">
        <f t="shared" si="10"/>
        <v>9.9987099299218354</v>
      </c>
      <c r="D96" s="29">
        <f t="shared" si="11"/>
        <v>0.11903226107049804</v>
      </c>
      <c r="E96" s="29">
        <f t="shared" si="8"/>
        <v>1.7854839160574703E-5</v>
      </c>
      <c r="F96" s="29">
        <f t="shared" si="12"/>
        <v>1.499806489488275E-3</v>
      </c>
    </row>
    <row r="97" spans="1:6" hidden="1">
      <c r="A97" s="1">
        <v>85</v>
      </c>
      <c r="B97" s="29">
        <f t="shared" si="9"/>
        <v>1.2900700781701081E-4</v>
      </c>
      <c r="C97" s="29">
        <f t="shared" si="10"/>
        <v>9.9988389369296531</v>
      </c>
      <c r="D97" s="29">
        <f t="shared" si="11"/>
        <v>0.11763339925799592</v>
      </c>
      <c r="E97" s="29">
        <f t="shared" si="8"/>
        <v>1.7645009888699385E-5</v>
      </c>
      <c r="F97" s="29">
        <f t="shared" si="12"/>
        <v>1.4998258405394477E-3</v>
      </c>
    </row>
    <row r="98" spans="1:6" hidden="1">
      <c r="A98" s="1">
        <v>86</v>
      </c>
      <c r="B98" s="29">
        <f t="shared" si="9"/>
        <v>1.1610630703530974E-4</v>
      </c>
      <c r="C98" s="29">
        <f t="shared" si="10"/>
        <v>9.9989550432366876</v>
      </c>
      <c r="D98" s="29">
        <f t="shared" si="11"/>
        <v>0.11626691910740335</v>
      </c>
      <c r="E98" s="29">
        <f t="shared" si="8"/>
        <v>1.7440037866110501E-5</v>
      </c>
      <c r="F98" s="29">
        <f t="shared" si="12"/>
        <v>1.499843256485503E-3</v>
      </c>
    </row>
    <row r="99" spans="1:6" hidden="1">
      <c r="A99" s="1">
        <v>87</v>
      </c>
      <c r="B99" s="29">
        <f t="shared" si="9"/>
        <v>1.0449567633177876E-4</v>
      </c>
      <c r="C99" s="29">
        <f t="shared" si="10"/>
        <v>9.9990595389130199</v>
      </c>
      <c r="D99" s="29">
        <f t="shared" si="11"/>
        <v>0.11493171883808069</v>
      </c>
      <c r="E99" s="29">
        <f t="shared" si="8"/>
        <v>1.7239757825712101E-5</v>
      </c>
      <c r="F99" s="29">
        <f t="shared" si="12"/>
        <v>1.4998589308369528E-3</v>
      </c>
    </row>
    <row r="100" spans="1:6" hidden="1">
      <c r="A100" s="1">
        <v>88</v>
      </c>
      <c r="B100" s="29">
        <f t="shared" si="9"/>
        <v>9.4046108698600888E-5</v>
      </c>
      <c r="C100" s="29">
        <f t="shared" si="10"/>
        <v>9.9991535850217179</v>
      </c>
      <c r="D100" s="29">
        <f t="shared" si="11"/>
        <v>0.11362674528433771</v>
      </c>
      <c r="E100" s="29">
        <f t="shared" si="8"/>
        <v>1.7044011792650655E-5</v>
      </c>
      <c r="F100" s="29">
        <f t="shared" si="12"/>
        <v>1.4998730377532576E-3</v>
      </c>
    </row>
    <row r="101" spans="1:6" hidden="1">
      <c r="A101" s="1">
        <v>89</v>
      </c>
      <c r="B101" s="29">
        <f t="shared" si="9"/>
        <v>8.4641497828740801E-5</v>
      </c>
      <c r="C101" s="29">
        <f t="shared" si="10"/>
        <v>9.9992382265195463</v>
      </c>
      <c r="D101" s="29">
        <f t="shared" si="11"/>
        <v>0.11235099130920839</v>
      </c>
      <c r="E101" s="29">
        <f t="shared" si="8"/>
        <v>1.6852648696381256E-5</v>
      </c>
      <c r="F101" s="29">
        <f t="shared" si="12"/>
        <v>1.4998857339779319E-3</v>
      </c>
    </row>
    <row r="102" spans="1:6" hidden="1">
      <c r="A102" s="1">
        <v>90</v>
      </c>
      <c r="B102" s="29">
        <f t="shared" si="9"/>
        <v>7.617734804586673E-5</v>
      </c>
      <c r="C102" s="29">
        <f t="shared" si="10"/>
        <v>9.9993144038675918</v>
      </c>
      <c r="D102" s="29">
        <f t="shared" si="11"/>
        <v>0.11110349337630658</v>
      </c>
      <c r="E102" s="29">
        <f t="shared" si="8"/>
        <v>1.6665524006445986E-5</v>
      </c>
      <c r="F102" s="29">
        <f t="shared" si="12"/>
        <v>1.4998971605801386E-3</v>
      </c>
    </row>
    <row r="103" spans="1:6" hidden="1">
      <c r="A103" s="1">
        <v>91</v>
      </c>
      <c r="B103" s="29">
        <f t="shared" si="9"/>
        <v>6.8559613241280055E-5</v>
      </c>
      <c r="C103" s="29">
        <f t="shared" si="10"/>
        <v>9.9993829634808336</v>
      </c>
      <c r="D103" s="29">
        <f t="shared" si="11"/>
        <v>0.10988332926902016</v>
      </c>
      <c r="E103" s="29">
        <f t="shared" si="8"/>
        <v>1.648249939035302E-5</v>
      </c>
      <c r="F103" s="29">
        <f t="shared" si="12"/>
        <v>1.4999074445221248E-3</v>
      </c>
    </row>
    <row r="104" spans="1:6" hidden="1">
      <c r="A104" s="1">
        <v>92</v>
      </c>
      <c r="B104" s="29">
        <f t="shared" si="9"/>
        <v>6.1703651917152059E-5</v>
      </c>
      <c r="C104" s="29">
        <f t="shared" si="10"/>
        <v>9.9994446671327513</v>
      </c>
      <c r="D104" s="29">
        <f t="shared" si="11"/>
        <v>0.10868961594709513</v>
      </c>
      <c r="E104" s="29">
        <f t="shared" si="8"/>
        <v>1.6303442392064269E-5</v>
      </c>
      <c r="F104" s="29">
        <f t="shared" si="12"/>
        <v>1.4999167000699126E-3</v>
      </c>
    </row>
    <row r="105" spans="1:6" hidden="1">
      <c r="A105" s="1">
        <v>93</v>
      </c>
      <c r="B105" s="29">
        <f t="shared" si="9"/>
        <v>5.5533286725436855E-5</v>
      </c>
      <c r="C105" s="29">
        <f t="shared" si="10"/>
        <v>9.999500200419476</v>
      </c>
      <c r="D105" s="29">
        <f t="shared" si="11"/>
        <v>0.10752150753139221</v>
      </c>
      <c r="E105" s="29">
        <f t="shared" si="8"/>
        <v>1.6128226129708829E-5</v>
      </c>
      <c r="F105" s="29">
        <f t="shared" si="12"/>
        <v>1.4999250300629212E-3</v>
      </c>
    </row>
    <row r="106" spans="1:6" hidden="1">
      <c r="A106" s="1">
        <v>94</v>
      </c>
      <c r="B106" s="29">
        <f t="shared" si="9"/>
        <v>4.9979958052893167E-5</v>
      </c>
      <c r="C106" s="29">
        <f t="shared" si="10"/>
        <v>9.9995501803775291</v>
      </c>
      <c r="D106" s="29">
        <f t="shared" si="11"/>
        <v>0.10637819340827158</v>
      </c>
      <c r="E106" s="29">
        <f t="shared" si="8"/>
        <v>1.5956729011240736E-5</v>
      </c>
      <c r="F106" s="29">
        <f t="shared" si="12"/>
        <v>1.4999325270566291E-3</v>
      </c>
    </row>
    <row r="107" spans="1:6" hidden="1">
      <c r="A107" s="1">
        <v>95</v>
      </c>
      <c r="B107" s="29">
        <f t="shared" si="9"/>
        <v>4.4981962247603851E-5</v>
      </c>
      <c r="C107" s="29">
        <f t="shared" si="10"/>
        <v>9.9995951623397765</v>
      </c>
      <c r="D107" s="29">
        <f t="shared" si="11"/>
        <v>0.10525889644568186</v>
      </c>
      <c r="E107" s="29">
        <f t="shared" si="8"/>
        <v>1.5788834466852278E-5</v>
      </c>
      <c r="F107" s="29">
        <f t="shared" si="12"/>
        <v>1.4999392743509665E-3</v>
      </c>
    </row>
    <row r="108" spans="1:6" hidden="1">
      <c r="A108" s="1">
        <v>96</v>
      </c>
      <c r="B108" s="29">
        <f t="shared" si="9"/>
        <v>4.0483766022843469E-5</v>
      </c>
      <c r="C108" s="29">
        <f t="shared" si="10"/>
        <v>9.9996356461057996</v>
      </c>
      <c r="D108" s="29">
        <f t="shared" si="11"/>
        <v>0.10416287131360208</v>
      </c>
      <c r="E108" s="29">
        <f t="shared" si="8"/>
        <v>1.562443069704031E-5</v>
      </c>
      <c r="F108" s="29">
        <f t="shared" si="12"/>
        <v>1.4999453469158697E-3</v>
      </c>
    </row>
    <row r="109" spans="1:6" hidden="1">
      <c r="A109" s="1">
        <v>97</v>
      </c>
      <c r="B109" s="29">
        <f t="shared" si="9"/>
        <v>3.6435389420559126E-5</v>
      </c>
      <c r="C109" s="29">
        <f t="shared" si="10"/>
        <v>9.9996720814952198</v>
      </c>
      <c r="D109" s="29">
        <f t="shared" si="11"/>
        <v>0.10308940290201257</v>
      </c>
      <c r="E109" s="29">
        <f t="shared" si="8"/>
        <v>1.5463410435301886E-5</v>
      </c>
      <c r="F109" s="29">
        <f t="shared" si="12"/>
        <v>1.499950812224283E-3</v>
      </c>
    </row>
    <row r="110" spans="1:6" hidden="1">
      <c r="A110" s="1">
        <v>98</v>
      </c>
      <c r="B110" s="29">
        <f t="shared" si="9"/>
        <v>3.2791850478503213E-5</v>
      </c>
      <c r="C110" s="29">
        <f t="shared" si="10"/>
        <v>9.9997048733456975</v>
      </c>
      <c r="D110" s="29">
        <f t="shared" si="11"/>
        <v>0.10203780483005814</v>
      </c>
      <c r="E110" s="29">
        <f t="shared" si="8"/>
        <v>1.5305670724508719E-5</v>
      </c>
      <c r="F110" s="29">
        <f t="shared" si="12"/>
        <v>1.4999557310018544E-3</v>
      </c>
    </row>
    <row r="111" spans="1:6" hidden="1">
      <c r="A111" s="1">
        <v>99</v>
      </c>
      <c r="B111" s="29">
        <f t="shared" si="9"/>
        <v>2.9512665430652893E-5</v>
      </c>
      <c r="C111" s="29">
        <f t="shared" si="10"/>
        <v>9.999734386011129</v>
      </c>
      <c r="D111" s="29">
        <f t="shared" si="11"/>
        <v>0.10100741804051645</v>
      </c>
      <c r="E111" s="29">
        <f t="shared" si="8"/>
        <v>1.5151112706077467E-5</v>
      </c>
      <c r="F111" s="29">
        <f t="shared" si="12"/>
        <v>1.4999601579016692E-3</v>
      </c>
    </row>
    <row r="112" spans="1:6">
      <c r="A112" s="2">
        <v>100</v>
      </c>
      <c r="B112" s="30">
        <f t="shared" si="9"/>
        <v>2.6561398887587605E-5</v>
      </c>
      <c r="C112" s="30">
        <f t="shared" si="10"/>
        <v>9.9997609474100173</v>
      </c>
      <c r="D112" s="30">
        <f t="shared" si="11"/>
        <v>9.9997609474100177E-2</v>
      </c>
      <c r="E112" s="30">
        <f t="shared" si="8"/>
        <v>1.4999641421115025E-5</v>
      </c>
      <c r="F112" s="30">
        <f t="shared" si="12"/>
        <v>1.4999641421115026E-3</v>
      </c>
    </row>
    <row r="113" spans="1:6">
      <c r="B113" s="27"/>
      <c r="C113" s="27"/>
      <c r="D113" s="27"/>
      <c r="E113" s="27"/>
      <c r="F113" s="27"/>
    </row>
    <row r="114" spans="1:6">
      <c r="B114" s="27"/>
      <c r="C114" s="27"/>
      <c r="D114" s="27"/>
      <c r="E114" s="27"/>
      <c r="F114" s="27"/>
    </row>
    <row r="115" spans="1:6" ht="18.75">
      <c r="A115" s="25" t="s">
        <v>88</v>
      </c>
    </row>
    <row r="117" spans="1:6">
      <c r="A117" t="s">
        <v>83</v>
      </c>
    </row>
    <row r="118" spans="1:6">
      <c r="A118" t="s">
        <v>89</v>
      </c>
    </row>
    <row r="119" spans="1:6">
      <c r="A119" t="s">
        <v>90</v>
      </c>
    </row>
    <row r="120" spans="1:6">
      <c r="A120" t="s">
        <v>91</v>
      </c>
    </row>
    <row r="121" spans="1:6">
      <c r="A121" t="s">
        <v>100</v>
      </c>
    </row>
    <row r="122" spans="1:6">
      <c r="A122" t="s">
        <v>101</v>
      </c>
      <c r="B122" s="27"/>
      <c r="C122" s="27"/>
      <c r="D122" s="27"/>
      <c r="E122" s="27"/>
      <c r="F122" s="27"/>
    </row>
    <row r="123" spans="1:6">
      <c r="B123" s="27"/>
      <c r="C123" s="27"/>
      <c r="D123" s="27"/>
      <c r="E123" s="27"/>
      <c r="F123" s="27"/>
    </row>
    <row r="124" spans="1:6">
      <c r="B124" s="27"/>
      <c r="C124" s="27"/>
      <c r="D124" s="27"/>
      <c r="E124" s="27"/>
      <c r="F124" s="27"/>
    </row>
    <row r="125" spans="1:6">
      <c r="B125" s="27"/>
      <c r="C125" s="27"/>
      <c r="D125" s="27"/>
      <c r="E125" s="27"/>
      <c r="F125" s="27"/>
    </row>
    <row r="126" spans="1:6">
      <c r="B126" s="27"/>
      <c r="C126" s="27"/>
      <c r="D126" s="27"/>
      <c r="E126" s="27"/>
      <c r="F126" s="27"/>
    </row>
    <row r="127" spans="1:6">
      <c r="B127" s="27"/>
      <c r="C127" s="27"/>
      <c r="D127" s="27"/>
      <c r="E127" s="27"/>
      <c r="F127" s="27"/>
    </row>
    <row r="128" spans="1:6">
      <c r="B128" s="27"/>
      <c r="C128" s="27"/>
      <c r="D128" s="27"/>
      <c r="E128" s="27"/>
      <c r="F128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Enemy Unit Changes</vt:lpstr>
      <vt:lpstr>Enemy Spawners</vt:lpstr>
      <vt:lpstr>Evolution Factor</vt:lpstr>
      <vt:lpstr>Enemy Expansion</vt:lpstr>
      <vt:lpstr>New Buildings</vt:lpstr>
    </vt:vector>
  </TitlesOfParts>
  <Company>Rauxa Direct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victorv</dc:creator>
  <cp:lastModifiedBy>victorv</cp:lastModifiedBy>
  <dcterms:created xsi:type="dcterms:W3CDTF">2015-06-15T19:13:26Z</dcterms:created>
  <dcterms:modified xsi:type="dcterms:W3CDTF">2015-06-25T21:24:14Z</dcterms:modified>
</cp:coreProperties>
</file>